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9040" windowHeight="15720" firstSheet="1" activeTab="6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8"/>
  <c r="I30" i="7"/>
  <c r="L50" i="3" l="1"/>
  <c r="I47" i="7"/>
  <c r="G12" i="8" l="1"/>
  <c r="G14"/>
  <c r="G23"/>
  <c r="G25"/>
  <c r="L14" i="3" l="1"/>
  <c r="K59"/>
  <c r="K56"/>
  <c r="K43"/>
  <c r="K15"/>
  <c r="K21"/>
  <c r="H20" i="7" l="1"/>
  <c r="K42" i="3" l="1"/>
  <c r="G35" i="7" l="1"/>
  <c r="G39"/>
  <c r="G24" i="8" l="1"/>
  <c r="G13"/>
  <c r="G11"/>
  <c r="K13" i="3"/>
  <c r="I66"/>
  <c r="H17"/>
  <c r="I37" l="1"/>
  <c r="K16"/>
  <c r="I56" i="7"/>
  <c r="H55"/>
  <c r="H54" s="1"/>
  <c r="I53"/>
  <c r="I52"/>
  <c r="I46"/>
  <c r="I43"/>
  <c r="I41"/>
  <c r="F39"/>
  <c r="I37"/>
  <c r="F35"/>
  <c r="H35"/>
  <c r="I34"/>
  <c r="I28"/>
  <c r="I27"/>
  <c r="I26"/>
  <c r="I24"/>
  <c r="I23"/>
  <c r="I22"/>
  <c r="I19"/>
  <c r="I18"/>
  <c r="I17"/>
  <c r="I15"/>
  <c r="I11"/>
  <c r="I10"/>
  <c r="H8" i="11"/>
  <c r="G8"/>
  <c r="H25" i="8"/>
  <c r="H24"/>
  <c r="H23"/>
  <c r="H22"/>
  <c r="H19"/>
  <c r="G19"/>
  <c r="G18"/>
  <c r="H18"/>
  <c r="F17"/>
  <c r="H14"/>
  <c r="H13"/>
  <c r="H12"/>
  <c r="H11"/>
  <c r="D9"/>
  <c r="H8"/>
  <c r="G8"/>
  <c r="H7"/>
  <c r="G6"/>
  <c r="L74" i="3"/>
  <c r="K74"/>
  <c r="L64"/>
  <c r="K64"/>
  <c r="L60"/>
  <c r="K60"/>
  <c r="L59"/>
  <c r="L56"/>
  <c r="L55"/>
  <c r="K55"/>
  <c r="L54"/>
  <c r="K54"/>
  <c r="L52"/>
  <c r="K52"/>
  <c r="L49"/>
  <c r="L45"/>
  <c r="K45"/>
  <c r="L43"/>
  <c r="L42"/>
  <c r="L41"/>
  <c r="K41"/>
  <c r="K40"/>
  <c r="L21"/>
  <c r="L20"/>
  <c r="L19"/>
  <c r="L15"/>
  <c r="K12"/>
  <c r="L15" i="1"/>
  <c r="K15"/>
  <c r="L14"/>
  <c r="K14"/>
  <c r="L13"/>
  <c r="L11"/>
  <c r="K11"/>
  <c r="J16"/>
  <c r="G16"/>
  <c r="K44" i="3" l="1"/>
  <c r="D6" i="8"/>
  <c r="H6" s="1"/>
  <c r="K19" i="3"/>
  <c r="L73"/>
  <c r="K20"/>
  <c r="K16" i="1"/>
  <c r="K53" i="3"/>
  <c r="K47"/>
  <c r="K13" i="1"/>
  <c r="I51" i="7"/>
  <c r="I14"/>
  <c r="I55"/>
  <c r="I50"/>
  <c r="I40"/>
  <c r="I32"/>
  <c r="I20"/>
  <c r="I16"/>
  <c r="G17" i="8"/>
  <c r="L47" i="3"/>
  <c r="L58"/>
  <c r="L53"/>
  <c r="L40"/>
  <c r="K39"/>
  <c r="L44"/>
  <c r="K58"/>
  <c r="K70"/>
  <c r="K73"/>
  <c r="K63"/>
  <c r="K51"/>
  <c r="L12"/>
  <c r="I35" i="7"/>
  <c r="I44"/>
  <c r="K10" i="1"/>
  <c r="L13" i="3"/>
  <c r="L10" i="1"/>
  <c r="L51" i="3"/>
  <c r="L63"/>
  <c r="L70"/>
  <c r="G7" i="8"/>
  <c r="I36" i="7"/>
  <c r="I45"/>
  <c r="H17" i="8"/>
  <c r="I39" i="7"/>
  <c r="K46" i="3" l="1"/>
  <c r="L46"/>
  <c r="I54" i="7"/>
  <c r="H13"/>
  <c r="L39" i="3"/>
  <c r="L62"/>
  <c r="K62"/>
  <c r="I9" i="7"/>
  <c r="I8"/>
  <c r="L66" i="3"/>
  <c r="K66"/>
  <c r="I13" i="7" l="1"/>
  <c r="I12"/>
  <c r="K11" i="3"/>
  <c r="L11"/>
  <c r="L38"/>
  <c r="K38"/>
  <c r="L10" l="1"/>
  <c r="K10"/>
  <c r="K37"/>
  <c r="L37"/>
</calcChain>
</file>

<file path=xl/sharedStrings.xml><?xml version="1.0" encoding="utf-8"?>
<sst xmlns="http://schemas.openxmlformats.org/spreadsheetml/2006/main" count="447" uniqueCount="172">
  <si>
    <t>I. OPĆI DIO - tablica I</t>
  </si>
  <si>
    <t>SAŽETAK  RAČUNA PRIHODA I RASHODA I  RAČUNA FINANCIRANJA</t>
  </si>
  <si>
    <t>SAŽETAK  RAČUNA PRIHODA I RASHODA</t>
  </si>
  <si>
    <t>BROJČANA OZNAKA I NAZIV</t>
  </si>
  <si>
    <t>INDEKS</t>
  </si>
  <si>
    <t>INDEKS**</t>
  </si>
  <si>
    <t>6=5/2*100</t>
  </si>
  <si>
    <t>7=5/4*100</t>
  </si>
  <si>
    <t>PRIHODI UKUPNO</t>
  </si>
  <si>
    <t xml:space="preserve"> 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</si>
  <si>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</si>
  <si>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</si>
  <si>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</si>
  <si>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</si>
  <si>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</si>
  <si>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</si>
  <si>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</si>
  <si>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</si>
  <si>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</si>
  <si>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</si>
  <si>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</si>
  <si>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 VIŠKA/MANJKA U SLJEDEĆE RAZDOBLJE</t>
  </si>
  <si>
    <t>SAŽETAK  RAČUNA PRIHODA I RASHODA I  RAČUNA FINANCIRANJA  može sadržavati i dodatne podatke.</t>
  </si>
  <si>
    <t>I. OPĆI DIO - tablica II</t>
  </si>
  <si>
    <t xml:space="preserve"> RAČUN PRIHODA I RASHODA </t>
  </si>
  <si>
    <t xml:space="preserve">IZVJEŠTAJ O PRIHODIMA I RASHODIMA PREMA EKONOMSKOJ KLASIFIKACIJI </t>
  </si>
  <si>
    <t>UKUPNI PRIHODI</t>
  </si>
  <si>
    <t>Prihodi poslovanja</t>
  </si>
  <si>
    <t>Pomoći iz inozemstva i od subjekata unutar općeg proračuna</t>
  </si>
  <si>
    <t>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</si>
  <si>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</si>
  <si>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</si>
  <si>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</si>
  <si>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Prihodi od zateznih kamata</t>
  </si>
  <si>
    <t>….</t>
  </si>
  <si>
    <t>Prihodi iz nadležnog proračuna i od HZZO na temelju ugovorenih obveza</t>
  </si>
  <si>
    <t>Prihodi iz nadležnog proračuna za financiranje redovne djelatnosti proračunskih korisnika</t>
  </si>
  <si>
    <t>Prihodi iz nadležnog proračuna za financiranje rashoda poslovanja</t>
  </si>
  <si>
    <t>…</t>
  </si>
  <si>
    <t xml:space="preserve">6=5/2*100 </t>
  </si>
  <si>
    <t>UKUPNI RASHODI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</si>
  <si>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</si>
  <si>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</si>
  <si>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</si>
  <si>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</si>
  <si>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</si>
  <si>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</si>
  <si>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</si>
  <si>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</si>
  <si>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</si>
  <si>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Rashodi za materijal i energiju</t>
  </si>
  <si>
    <t>Uredski materijal i ostali materijalni rashodi</t>
  </si>
  <si>
    <t xml:space="preserve">Rashodi za usluge </t>
  </si>
  <si>
    <t>Usluge telefona, pošte i prijevoza</t>
  </si>
  <si>
    <t>Intelektualne i osobne usluge</t>
  </si>
  <si>
    <t>Računalne usluge</t>
  </si>
  <si>
    <t>Ostali ne spomenuti rashodi poslovanja</t>
  </si>
  <si>
    <t>Reprezentacija</t>
  </si>
  <si>
    <t>Pristojbe i naknade</t>
  </si>
  <si>
    <t>Financijski rashodi</t>
  </si>
  <si>
    <t>Ostali financijski rashodi</t>
  </si>
  <si>
    <t>Bankarske usluge i usluge platnog prometa</t>
  </si>
  <si>
    <t>Rashodi za nabavu nefinancijske imovine</t>
  </si>
  <si>
    <t>Rashodi za nabavu proizvedene dugotrajne imovine</t>
  </si>
  <si>
    <t>Postrojenja i oprema</t>
  </si>
  <si>
    <t>Uredska oprema i namještaj</t>
  </si>
  <si>
    <t>Knjige, umjetnička djela i ostale izložbene vrijednosti</t>
  </si>
  <si>
    <t>Knjige</t>
  </si>
  <si>
    <t>IZVJEŠTAJ O PRIHODIMA I RASHODIMA PREMA IZVORIMA FINANCIRANJA-Tablica III</t>
  </si>
  <si>
    <t xml:space="preserve">UKUPNO PRIHODI </t>
  </si>
  <si>
    <t>1 Opći prihodi i primici</t>
  </si>
  <si>
    <t>1.0. Opći prihodi i primici</t>
  </si>
  <si>
    <t>3 Vlastiti prihodi</t>
  </si>
  <si>
    <t>4 Prihodi za posebne namjene</t>
  </si>
  <si>
    <t>4.0.)Prihodi za posebne namjene</t>
  </si>
  <si>
    <t>5 Pomoći</t>
  </si>
  <si>
    <t xml:space="preserve">5.0. Pomoći </t>
  </si>
  <si>
    <t>UKUPNO RASHODI</t>
  </si>
  <si>
    <t>4.0. Prihodi za posebne namjene</t>
  </si>
  <si>
    <t>IZVJEŠTAJ O RASHODIMA PREMA FUNKCIJSKOJ KLASIFIKACIJI- Tablica IV</t>
  </si>
  <si>
    <t>08 Rekreacija, kultura i religija</t>
  </si>
  <si>
    <t>082  Službe kulture</t>
  </si>
  <si>
    <t xml:space="preserve"> RAČUN FINANCIRANJA - Tabela V</t>
  </si>
  <si>
    <t xml:space="preserve">IZVJEŠTAJ RAČUNA FINANCIRANJA PREMA EKONOMSKOJ KLASIFIKACIJI 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</si>
  <si>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</si>
  <si>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</si>
  <si>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</si>
  <si>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</si>
  <si>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</si>
  <si>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</si>
  <si>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</si>
  <si>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</si>
  <si>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 - Tablica VI</t>
  </si>
  <si>
    <t>UKUPNO PRIMICI</t>
  </si>
  <si>
    <t>11 Opći prihodi i primici</t>
  </si>
  <si>
    <t>12 Sredstva učešća za pomoći</t>
  </si>
  <si>
    <t>43 Ostali prihodi za posebne namjenee</t>
  </si>
  <si>
    <t>52 Ostale pomoći i darovnice</t>
  </si>
  <si>
    <t xml:space="preserve">UKUPNO IZDACI </t>
  </si>
  <si>
    <t>43 Ostali prihodi za posebne namjene</t>
  </si>
  <si>
    <t>52 Pomoći i darovnice</t>
  </si>
  <si>
    <t>U prvom polugodištu 2023.g. nije bilo primitaka niti izdataka od financijske imovine i zaduživanja</t>
  </si>
  <si>
    <t>II. POSEBNI DIO - Tabela VII</t>
  </si>
  <si>
    <t>IZVJEŠTAJ PO PROGRAMSKOJ KLASIFIKACIJI</t>
  </si>
  <si>
    <t>5=4/3*100</t>
  </si>
  <si>
    <t>Narodna knjižnica i čitaonica Gunja</t>
  </si>
  <si>
    <t>1 Opći prihodi i primitci</t>
  </si>
  <si>
    <t>Opći prihodi i primici</t>
  </si>
  <si>
    <t>Ostali prihodi za posebne namjene</t>
  </si>
  <si>
    <t>Ostale pomoći i darovnice</t>
  </si>
  <si>
    <t>Stručna knjižnična i informacijska djelatnost</t>
  </si>
  <si>
    <t>A100001</t>
  </si>
  <si>
    <t>Redovna knjižnična djelatnost</t>
  </si>
  <si>
    <t>1 Izvor - Opći prihodi i primitci</t>
  </si>
  <si>
    <t>4 izvor</t>
  </si>
  <si>
    <t xml:space="preserve">Prihodi </t>
  </si>
  <si>
    <t>za posebne namjene</t>
  </si>
  <si>
    <t>31 Rashodi za zaposlene</t>
  </si>
  <si>
    <t>1.0. Izvor</t>
  </si>
  <si>
    <t>Plaće( Bruto)</t>
  </si>
  <si>
    <t>Doprinosi za obavezno zdravst.osiguranje</t>
  </si>
  <si>
    <t>32 Materijalni rashodi</t>
  </si>
  <si>
    <t>materijal  i ostali  materijalni rashodi</t>
  </si>
  <si>
    <t>4.0. Izvor</t>
  </si>
  <si>
    <t>Usluge telefona,interneta, pošte</t>
  </si>
  <si>
    <t>Knjigovodstvene usluge</t>
  </si>
  <si>
    <t>Pristojbe</t>
  </si>
  <si>
    <t>34 Financijski rashodi</t>
  </si>
  <si>
    <t>A100002</t>
  </si>
  <si>
    <t>Nabava knjižnične građe</t>
  </si>
  <si>
    <t>5.0 Izvor</t>
  </si>
  <si>
    <t xml:space="preserve">A10003 </t>
  </si>
  <si>
    <t>Aktivnost "Mjesec Hrvatske knjige"</t>
  </si>
  <si>
    <t>Autorski honorar</t>
  </si>
  <si>
    <t>Aktivnost- program za djecu"Ljeto u knjižnici"</t>
  </si>
  <si>
    <t>5.0. Izvor</t>
  </si>
  <si>
    <t>Rashodi za nabavu neproizvedene dugotrajne imovine</t>
  </si>
  <si>
    <t>Nematerijalna imovina</t>
  </si>
  <si>
    <t>Licence</t>
  </si>
  <si>
    <t>Aktivnost Advent u knjižnici</t>
  </si>
  <si>
    <t xml:space="preserve">OSTVARENJE/IZVRŠENJE 
1.-12.2023. </t>
  </si>
  <si>
    <t xml:space="preserve">A100005 </t>
  </si>
  <si>
    <t>A100007</t>
  </si>
  <si>
    <t xml:space="preserve">A100008 </t>
  </si>
  <si>
    <t>IZVORNI PLAN ILI REBALANS 2024.*</t>
  </si>
  <si>
    <t>TEKUĆI PLAN 2024.*</t>
  </si>
  <si>
    <t xml:space="preserve">OSTVARENJE/IZVRŠENJE 
1.-12.2024. </t>
  </si>
  <si>
    <t xml:space="preserve">Naknada </t>
  </si>
  <si>
    <t>za prijevoz na posao i s posla</t>
  </si>
  <si>
    <t>Ostale</t>
  </si>
  <si>
    <t>nakande troškova zaposlenima</t>
  </si>
  <si>
    <t>TEKUĆI PLAN 2024.**</t>
  </si>
  <si>
    <t xml:space="preserve">OSTVARENJE/IZVRŠENJE 
1.-6.2024. </t>
  </si>
  <si>
    <t>IZVORNI PLAN ILI REBALANS 2025.*</t>
  </si>
  <si>
    <t>TEKUĆI PLAN 2025.*</t>
  </si>
  <si>
    <t xml:space="preserve">OSTVARENJE/IZVRŠENJE 
1.-6.2025. </t>
  </si>
  <si>
    <t xml:space="preserve">Tekuće pomoći pror.korisnicima JLPR kojiim nije nadležan </t>
  </si>
  <si>
    <t xml:space="preserve">IZVJEŠTAJ O IZVRŠENJU FINANCIJSKOG PLANA PRORAČUNSKOG KORISNIKA JEDINICE LOKALNE I PODRUČNE (REGIONALNE) SAMOUPRAVE ZA 1-6-2025.GODINU </t>
  </si>
  <si>
    <t>Prihodi od nefinancijske imovine</t>
  </si>
  <si>
    <t>Ostali prihodi od nefinancijske imovine-članarina PK</t>
  </si>
  <si>
    <t>Službena putovanja</t>
  </si>
  <si>
    <t>Naknade za prijevoz,rad na terenu i odvojen život</t>
  </si>
  <si>
    <t>Ostale naknade troškova zaposlenicima</t>
  </si>
  <si>
    <t>Usluge čišćenja, pranja i sl.</t>
  </si>
  <si>
    <t xml:space="preserve">IZVRŠENJE 
1.-6.2024. </t>
  </si>
  <si>
    <t xml:space="preserve">IZVRŠENJE 
1.-6.2025. </t>
  </si>
  <si>
    <t xml:space="preserve"> IZVRŠENJE 
1.-6.2025. </t>
  </si>
  <si>
    <t>1.0 Izvor</t>
  </si>
  <si>
    <t>A100010</t>
  </si>
  <si>
    <t>Aktivnost "Umjetnost kroz riječ i sliku"</t>
  </si>
  <si>
    <t>Aktivnost "Ljeto u knjižnici"</t>
  </si>
  <si>
    <t>Nabava IT opreme</t>
  </si>
</sst>
</file>

<file path=xl/styles.xml><?xml version="1.0" encoding="utf-8"?>
<styleSheet xmlns="http://schemas.openxmlformats.org/spreadsheetml/2006/main">
  <numFmts count="3">
    <numFmt numFmtId="164" formatCode="_ * #,##0.00_ ;_ * \-#,##0.00_ ;_ * &quot;-&quot;??_ ;_ @_ "/>
    <numFmt numFmtId="165" formatCode="0.00_ "/>
    <numFmt numFmtId="166" formatCode="#,000_);[Red]\(#,000\)"/>
  </numFmts>
  <fonts count="35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charset val="238"/>
      <scheme val="minor"/>
    </font>
    <font>
      <b/>
      <sz val="14"/>
      <color indexed="8"/>
      <name val="Arial"/>
      <charset val="238"/>
    </font>
    <font>
      <b/>
      <sz val="12"/>
      <color indexed="8"/>
      <name val="Arial"/>
      <charset val="238"/>
    </font>
    <font>
      <sz val="12"/>
      <color theme="1"/>
      <name val="Calibri"/>
      <charset val="238"/>
      <scheme val="minor"/>
    </font>
    <font>
      <b/>
      <sz val="12"/>
      <color theme="1"/>
      <name val="Arial"/>
      <charset val="238"/>
    </font>
    <font>
      <b/>
      <sz val="10"/>
      <color indexed="8"/>
      <name val="Arial"/>
      <charset val="238"/>
    </font>
    <font>
      <b/>
      <sz val="8"/>
      <color indexed="8"/>
      <name val="Arial"/>
      <charset val="238"/>
    </font>
    <font>
      <sz val="10"/>
      <color indexed="8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0"/>
      <name val="Arial"/>
      <charset val="238"/>
    </font>
    <font>
      <i/>
      <sz val="10"/>
      <name val="Arial"/>
      <charset val="238"/>
    </font>
    <font>
      <sz val="10"/>
      <name val="Arial"/>
      <charset val="238"/>
    </font>
    <font>
      <b/>
      <sz val="11"/>
      <color theme="1"/>
      <name val="Calibri"/>
      <charset val="238"/>
      <scheme val="minor"/>
    </font>
    <font>
      <i/>
      <sz val="11"/>
      <color theme="1"/>
      <name val="Calibri"/>
      <charset val="238"/>
      <scheme val="minor"/>
    </font>
    <font>
      <b/>
      <i/>
      <sz val="10"/>
      <name val="Arial"/>
      <charset val="238"/>
    </font>
    <font>
      <b/>
      <i/>
      <sz val="10"/>
      <color indexed="8"/>
      <name val="Arial"/>
      <charset val="238"/>
    </font>
    <font>
      <i/>
      <sz val="10"/>
      <color indexed="8"/>
      <name val="Arial"/>
      <charset val="238"/>
    </font>
    <font>
      <b/>
      <sz val="9"/>
      <color indexed="8"/>
      <name val="Arial"/>
      <charset val="238"/>
    </font>
    <font>
      <b/>
      <sz val="11"/>
      <color indexed="8"/>
      <name val="Arial"/>
      <charset val="238"/>
    </font>
    <font>
      <sz val="14"/>
      <color indexed="8"/>
      <name val="Arial"/>
      <charset val="238"/>
    </font>
    <font>
      <b/>
      <sz val="12"/>
      <name val="Arial"/>
      <charset val="238"/>
    </font>
    <font>
      <sz val="12"/>
      <name val="Arial"/>
      <charset val="238"/>
    </font>
    <font>
      <b/>
      <sz val="10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28" fillId="0" borderId="0" applyFont="0" applyFill="0" applyBorder="0" applyAlignment="0" applyProtection="0">
      <alignment vertical="center"/>
    </xf>
  </cellStyleXfs>
  <cellXfs count="156">
    <xf numFmtId="0" fontId="0" fillId="0" borderId="0" xfId="0"/>
    <xf numFmtId="0" fontId="4" fillId="0" borderId="0" xfId="0" applyFont="1"/>
    <xf numFmtId="0" fontId="0" fillId="0" borderId="0" xfId="0" applyAlignment="1">
      <alignment horizontal="left" vertical="center"/>
    </xf>
    <xf numFmtId="4" fontId="0" fillId="0" borderId="0" xfId="0" applyNumberFormat="1"/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16" fontId="11" fillId="3" borderId="2" xfId="0" applyNumberFormat="1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4" fillId="3" borderId="4" xfId="0" applyFont="1" applyFill="1" applyBorder="1" applyAlignment="1">
      <alignment horizontal="left" vertical="center" wrapText="1"/>
    </xf>
    <xf numFmtId="3" fontId="11" fillId="3" borderId="4" xfId="0" applyNumberFormat="1" applyFont="1" applyFill="1" applyBorder="1" applyAlignment="1">
      <alignment horizontal="right"/>
    </xf>
    <xf numFmtId="3" fontId="11" fillId="3" borderId="4" xfId="0" applyNumberFormat="1" applyFont="1" applyFill="1" applyBorder="1" applyAlignment="1">
      <alignment horizontal="right" wrapText="1"/>
    </xf>
    <xf numFmtId="0" fontId="0" fillId="0" borderId="4" xfId="0" applyBorder="1"/>
    <xf numFmtId="0" fontId="15" fillId="3" borderId="4" xfId="0" applyFont="1" applyFill="1" applyBorder="1" applyAlignment="1">
      <alignment horizontal="left" vertical="center" indent="1"/>
    </xf>
    <xf numFmtId="0" fontId="15" fillId="3" borderId="4" xfId="0" applyFont="1" applyFill="1" applyBorder="1" applyAlignment="1">
      <alignment horizontal="left" vertical="center" wrapText="1" indent="1"/>
    </xf>
    <xf numFmtId="0" fontId="16" fillId="3" borderId="4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4" fontId="11" fillId="3" borderId="4" xfId="0" applyNumberFormat="1" applyFont="1" applyFill="1" applyBorder="1" applyAlignment="1">
      <alignment horizontal="right"/>
    </xf>
    <xf numFmtId="4" fontId="0" fillId="0" borderId="4" xfId="0" applyNumberFormat="1" applyBorder="1"/>
    <xf numFmtId="0" fontId="14" fillId="3" borderId="4" xfId="0" applyFont="1" applyFill="1" applyBorder="1" applyAlignment="1">
      <alignment vertical="center"/>
    </xf>
    <xf numFmtId="0" fontId="17" fillId="0" borderId="0" xfId="0" applyFont="1"/>
    <xf numFmtId="0" fontId="19" fillId="3" borderId="4" xfId="0" applyFont="1" applyFill="1" applyBorder="1" applyAlignment="1">
      <alignment horizontal="left" vertical="center"/>
    </xf>
    <xf numFmtId="4" fontId="9" fillId="3" borderId="4" xfId="0" applyNumberFormat="1" applyFont="1" applyFill="1" applyBorder="1" applyAlignment="1">
      <alignment horizontal="right"/>
    </xf>
    <xf numFmtId="165" fontId="0" fillId="0" borderId="4" xfId="0" applyNumberFormat="1" applyBorder="1"/>
    <xf numFmtId="0" fontId="0" fillId="2" borderId="0" xfId="0" applyFill="1"/>
    <xf numFmtId="0" fontId="17" fillId="0" borderId="5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/>
    </xf>
    <xf numFmtId="4" fontId="9" fillId="2" borderId="4" xfId="0" applyNumberFormat="1" applyFont="1" applyFill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14" fillId="2" borderId="1" xfId="0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3" fontId="6" fillId="0" borderId="0" xfId="0" applyNumberFormat="1" applyFont="1" applyAlignment="1">
      <alignment horizontal="right"/>
    </xf>
    <xf numFmtId="0" fontId="14" fillId="0" borderId="0" xfId="0" applyFont="1" applyAlignment="1">
      <alignment horizontal="left" vertical="top" wrapText="1"/>
    </xf>
    <xf numFmtId="0" fontId="27" fillId="0" borderId="5" xfId="0" applyFont="1" applyBorder="1" applyAlignment="1">
      <alignment horizontal="right" vertical="center"/>
    </xf>
    <xf numFmtId="4" fontId="9" fillId="2" borderId="4" xfId="0" applyNumberFormat="1" applyFont="1" applyFill="1" applyBorder="1" applyAlignment="1">
      <alignment horizontal="right" wrapText="1"/>
    </xf>
    <xf numFmtId="0" fontId="11" fillId="0" borderId="0" xfId="0" applyFont="1"/>
    <xf numFmtId="0" fontId="9" fillId="0" borderId="4" xfId="0" quotePrefix="1" applyFont="1" applyBorder="1" applyAlignment="1">
      <alignment horizontal="center" vertical="center" wrapText="1"/>
    </xf>
    <xf numFmtId="0" fontId="15" fillId="3" borderId="4" xfId="0" quotePrefix="1" applyFont="1" applyFill="1" applyBorder="1" applyAlignment="1">
      <alignment horizontal="left" vertical="center"/>
    </xf>
    <xf numFmtId="0" fontId="14" fillId="3" borderId="4" xfId="0" quotePrefix="1" applyFont="1" applyFill="1" applyBorder="1" applyAlignment="1">
      <alignment horizontal="left" vertical="center"/>
    </xf>
    <xf numFmtId="0" fontId="16" fillId="3" borderId="4" xfId="0" quotePrefix="1" applyFont="1" applyFill="1" applyBorder="1" applyAlignment="1">
      <alignment horizontal="left" vertical="center" wrapText="1"/>
    </xf>
    <xf numFmtId="0" fontId="16" fillId="3" borderId="4" xfId="0" quotePrefix="1" applyFont="1" applyFill="1" applyBorder="1" applyAlignment="1">
      <alignment horizontal="left" vertical="center"/>
    </xf>
    <xf numFmtId="0" fontId="16" fillId="3" borderId="4" xfId="0" quotePrefix="1" applyFont="1" applyFill="1" applyBorder="1" applyAlignment="1">
      <alignment vertical="center"/>
    </xf>
    <xf numFmtId="0" fontId="15" fillId="3" borderId="4" xfId="0" quotePrefix="1" applyFont="1" applyFill="1" applyBorder="1" applyAlignment="1">
      <alignment horizontal="left" vertical="center" wrapText="1" indent="1"/>
    </xf>
    <xf numFmtId="0" fontId="29" fillId="3" borderId="4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vertical="center" wrapText="1"/>
    </xf>
    <xf numFmtId="4" fontId="30" fillId="3" borderId="4" xfId="0" applyNumberFormat="1" applyFont="1" applyFill="1" applyBorder="1" applyAlignment="1">
      <alignment horizontal="right"/>
    </xf>
    <xf numFmtId="4" fontId="3" fillId="0" borderId="4" xfId="0" applyNumberFormat="1" applyFont="1" applyBorder="1"/>
    <xf numFmtId="0" fontId="29" fillId="3" borderId="4" xfId="0" applyFont="1" applyFill="1" applyBorder="1" applyAlignment="1">
      <alignment horizontal="left" vertical="center" wrapText="1"/>
    </xf>
    <xf numFmtId="4" fontId="11" fillId="3" borderId="4" xfId="0" applyNumberFormat="1" applyFont="1" applyFill="1" applyBorder="1" applyAlignment="1">
      <alignment horizontal="right" wrapText="1"/>
    </xf>
    <xf numFmtId="0" fontId="33" fillId="0" borderId="4" xfId="0" applyFont="1" applyBorder="1" applyAlignment="1">
      <alignment horizontal="left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3" borderId="4" xfId="0" applyNumberFormat="1" applyFont="1" applyFill="1" applyBorder="1" applyAlignment="1">
      <alignment horizontal="center" vertical="center"/>
    </xf>
    <xf numFmtId="4" fontId="31" fillId="3" borderId="4" xfId="0" applyNumberFormat="1" applyFont="1" applyFill="1" applyBorder="1" applyAlignment="1">
      <alignment horizontal="center" vertical="center"/>
    </xf>
    <xf numFmtId="0" fontId="33" fillId="0" borderId="3" xfId="0" applyFont="1" applyBorder="1" applyAlignment="1">
      <alignment horizontal="left" vertical="center"/>
    </xf>
    <xf numFmtId="4" fontId="31" fillId="2" borderId="4" xfId="0" applyNumberFormat="1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164" fontId="0" fillId="0" borderId="4" xfId="1" applyFont="1" applyBorder="1" applyAlignment="1"/>
    <xf numFmtId="0" fontId="30" fillId="3" borderId="2" xfId="0" applyFont="1" applyFill="1" applyBorder="1" applyAlignment="1">
      <alignment horizontal="left" vertical="center" wrapText="1"/>
    </xf>
    <xf numFmtId="0" fontId="30" fillId="3" borderId="3" xfId="0" applyFont="1" applyFill="1" applyBorder="1" applyAlignment="1">
      <alignment horizontal="left" vertical="center" wrapText="1"/>
    </xf>
    <xf numFmtId="4" fontId="2" fillId="0" borderId="0" xfId="0" applyNumberFormat="1" applyFont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4" fontId="9" fillId="4" borderId="3" xfId="0" applyNumberFormat="1" applyFont="1" applyFill="1" applyBorder="1" applyAlignment="1">
      <alignment horizontal="center" vertical="center"/>
    </xf>
    <xf numFmtId="4" fontId="11" fillId="4" borderId="4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left" vertical="center"/>
    </xf>
    <xf numFmtId="4" fontId="18" fillId="0" borderId="4" xfId="0" applyNumberFormat="1" applyFont="1" applyBorder="1"/>
    <xf numFmtId="0" fontId="0" fillId="3" borderId="0" xfId="0" applyFill="1"/>
    <xf numFmtId="4" fontId="20" fillId="3" borderId="4" xfId="0" applyNumberFormat="1" applyFont="1" applyFill="1" applyBorder="1" applyAlignment="1">
      <alignment horizontal="right"/>
    </xf>
    <xf numFmtId="4" fontId="9" fillId="3" borderId="4" xfId="0" applyNumberFormat="1" applyFont="1" applyFill="1" applyBorder="1" applyAlignment="1">
      <alignment horizontal="right" vertical="center" wrapText="1"/>
    </xf>
    <xf numFmtId="4" fontId="0" fillId="3" borderId="4" xfId="0" applyNumberFormat="1" applyFill="1" applyBorder="1"/>
    <xf numFmtId="4" fontId="21" fillId="3" borderId="4" xfId="0" applyNumberFormat="1" applyFont="1" applyFill="1" applyBorder="1" applyAlignment="1">
      <alignment horizontal="right"/>
    </xf>
    <xf numFmtId="4" fontId="30" fillId="3" borderId="4" xfId="0" applyNumberFormat="1" applyFont="1" applyFill="1" applyBorder="1" applyAlignment="1">
      <alignment horizontal="right" vertical="center" wrapText="1"/>
    </xf>
    <xf numFmtId="0" fontId="11" fillId="5" borderId="4" xfId="0" applyFont="1" applyFill="1" applyBorder="1" applyAlignment="1">
      <alignment vertical="center" wrapText="1"/>
    </xf>
    <xf numFmtId="4" fontId="17" fillId="0" borderId="4" xfId="0" applyNumberFormat="1" applyFont="1" applyBorder="1"/>
    <xf numFmtId="0" fontId="29" fillId="3" borderId="4" xfId="0" quotePrefix="1" applyFont="1" applyFill="1" applyBorder="1" applyAlignment="1">
      <alignment horizontal="left" vertical="center" wrapText="1"/>
    </xf>
    <xf numFmtId="0" fontId="34" fillId="3" borderId="4" xfId="0" quotePrefix="1" applyFont="1" applyFill="1" applyBorder="1" applyAlignment="1">
      <alignment horizontal="left" vertical="center"/>
    </xf>
    <xf numFmtId="0" fontId="29" fillId="3" borderId="4" xfId="0" quotePrefix="1" applyFont="1" applyFill="1" applyBorder="1" applyAlignment="1">
      <alignment vertical="center"/>
    </xf>
    <xf numFmtId="4" fontId="17" fillId="3" borderId="4" xfId="0" applyNumberFormat="1" applyFont="1" applyFill="1" applyBorder="1"/>
    <xf numFmtId="4" fontId="1" fillId="0" borderId="4" xfId="0" applyNumberFormat="1" applyFont="1" applyBorder="1"/>
    <xf numFmtId="0" fontId="30" fillId="3" borderId="1" xfId="0" applyFont="1" applyFill="1" applyBorder="1" applyAlignment="1">
      <alignment horizontal="left" vertical="center" wrapText="1"/>
    </xf>
    <xf numFmtId="0" fontId="33" fillId="3" borderId="3" xfId="0" applyFont="1" applyFill="1" applyBorder="1" applyAlignment="1">
      <alignment horizontal="left" vertical="center" wrapText="1"/>
    </xf>
    <xf numFmtId="4" fontId="30" fillId="3" borderId="3" xfId="0" applyNumberFormat="1" applyFont="1" applyFill="1" applyBorder="1" applyAlignment="1">
      <alignment horizontal="center" vertical="center"/>
    </xf>
    <xf numFmtId="4" fontId="30" fillId="3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3" fillId="0" borderId="5" xfId="0" applyFont="1" applyBorder="1" applyAlignment="1">
      <alignment horizontal="left" wrapText="1"/>
    </xf>
    <xf numFmtId="0" fontId="9" fillId="0" borderId="1" xfId="0" quotePrefix="1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4" fillId="0" borderId="1" xfId="0" quotePrefix="1" applyFont="1" applyBorder="1" applyAlignment="1">
      <alignment horizontal="left" vertical="center"/>
    </xf>
    <xf numFmtId="0" fontId="14" fillId="0" borderId="1" xfId="0" quotePrefix="1" applyFont="1" applyBorder="1" applyAlignment="1">
      <alignment horizontal="left" vertical="center" wrapText="1"/>
    </xf>
    <xf numFmtId="0" fontId="14" fillId="2" borderId="1" xfId="0" quotePrefix="1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25" fillId="0" borderId="0" xfId="0" quotePrefix="1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31" fillId="4" borderId="4" xfId="0" applyFont="1" applyFill="1" applyBorder="1" applyAlignment="1">
      <alignment horizontal="left" vertical="center" wrapText="1"/>
    </xf>
    <xf numFmtId="2" fontId="0" fillId="0" borderId="4" xfId="0" applyNumberFormat="1" applyBorder="1"/>
  </cellXfs>
  <cellStyles count="2">
    <cellStyle name="Obič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35"/>
  <sheetViews>
    <sheetView workbookViewId="0">
      <selection activeCell="S15" sqref="S15"/>
    </sheetView>
  </sheetViews>
  <sheetFormatPr defaultColWidth="9" defaultRowHeight="15"/>
  <cols>
    <col min="6" max="6" width="16" customWidth="1"/>
    <col min="7" max="7" width="19.28515625" customWidth="1"/>
    <col min="8" max="8" width="22.7109375" customWidth="1"/>
    <col min="9" max="9" width="16.140625" customWidth="1"/>
    <col min="10" max="10" width="24" customWidth="1"/>
    <col min="11" max="12" width="15.7109375" customWidth="1"/>
  </cols>
  <sheetData>
    <row r="1" spans="2:12" ht="42" customHeight="1">
      <c r="B1" s="105" t="s">
        <v>157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8" customHeight="1">
      <c r="B2" s="4"/>
      <c r="C2" s="4"/>
      <c r="D2" s="4"/>
      <c r="E2" s="4"/>
      <c r="F2" s="4"/>
      <c r="G2" s="4"/>
      <c r="H2" s="4"/>
      <c r="I2" s="4"/>
      <c r="J2" s="4"/>
      <c r="K2" s="4"/>
    </row>
    <row r="3" spans="2:12" ht="15.75" customHeight="1">
      <c r="B3" s="106" t="s">
        <v>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2:12" ht="36" customHeight="1">
      <c r="B4" s="107"/>
      <c r="C4" s="107"/>
      <c r="D4" s="107"/>
      <c r="E4" s="4"/>
      <c r="F4" s="4"/>
      <c r="G4" s="4"/>
      <c r="H4" s="4"/>
      <c r="I4" s="4"/>
      <c r="J4" s="18"/>
      <c r="K4" s="18"/>
    </row>
    <row r="5" spans="2:12" ht="18" customHeight="1">
      <c r="B5" s="105" t="s">
        <v>1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</row>
    <row r="6" spans="2:12" ht="18" customHeight="1">
      <c r="B6" s="6"/>
      <c r="C6" s="7"/>
      <c r="D6" s="7"/>
      <c r="E6" s="7"/>
      <c r="F6" s="7"/>
      <c r="G6" s="7"/>
      <c r="H6" s="7"/>
      <c r="I6" s="7"/>
      <c r="J6" s="7"/>
      <c r="K6" s="7"/>
    </row>
    <row r="7" spans="2:12">
      <c r="B7" s="108" t="s">
        <v>2</v>
      </c>
      <c r="C7" s="108"/>
      <c r="D7" s="108"/>
      <c r="E7" s="108"/>
      <c r="F7" s="108"/>
      <c r="G7" s="40"/>
      <c r="H7" s="40"/>
      <c r="I7" s="40"/>
      <c r="J7" s="40"/>
      <c r="K7" s="55"/>
    </row>
    <row r="8" spans="2:12" ht="38.25">
      <c r="B8" s="109" t="s">
        <v>3</v>
      </c>
      <c r="C8" s="110"/>
      <c r="D8" s="110"/>
      <c r="E8" s="110"/>
      <c r="F8" s="111"/>
      <c r="G8" s="58" t="s">
        <v>152</v>
      </c>
      <c r="H8" s="41" t="s">
        <v>153</v>
      </c>
      <c r="I8" s="41" t="s">
        <v>154</v>
      </c>
      <c r="J8" s="58" t="s">
        <v>155</v>
      </c>
      <c r="K8" s="41" t="s">
        <v>4</v>
      </c>
      <c r="L8" s="41" t="s">
        <v>5</v>
      </c>
    </row>
    <row r="9" spans="2:12" s="1" customFormat="1" ht="11.25">
      <c r="B9" s="112">
        <v>1</v>
      </c>
      <c r="C9" s="112"/>
      <c r="D9" s="112"/>
      <c r="E9" s="112"/>
      <c r="F9" s="113"/>
      <c r="G9" s="42">
        <v>2</v>
      </c>
      <c r="H9" s="43">
        <v>3</v>
      </c>
      <c r="I9" s="43">
        <v>4</v>
      </c>
      <c r="J9" s="43">
        <v>5</v>
      </c>
      <c r="K9" s="43" t="s">
        <v>6</v>
      </c>
      <c r="L9" s="43" t="s">
        <v>7</v>
      </c>
    </row>
    <row r="10" spans="2:12">
      <c r="B10" s="114" t="s">
        <v>8</v>
      </c>
      <c r="C10" s="115"/>
      <c r="D10" s="115"/>
      <c r="E10" s="115"/>
      <c r="F10" s="116"/>
      <c r="G10" s="45">
        <v>17366.689999999999</v>
      </c>
      <c r="H10" s="45">
        <v>49064.480000000003</v>
      </c>
      <c r="I10" s="45">
        <v>49064.480000000003</v>
      </c>
      <c r="J10" s="45">
        <v>30998.720000000001</v>
      </c>
      <c r="K10" s="45">
        <f>J10/G10*100</f>
        <v>178.4952688163375</v>
      </c>
      <c r="L10" s="45">
        <f>J10/H10*100</f>
        <v>63.1795547410265</v>
      </c>
    </row>
    <row r="11" spans="2:12">
      <c r="B11" s="117" t="s">
        <v>10</v>
      </c>
      <c r="C11" s="118"/>
      <c r="D11" s="118"/>
      <c r="E11" s="118"/>
      <c r="F11" s="119"/>
      <c r="G11" s="46">
        <v>17366.689999999999</v>
      </c>
      <c r="H11" s="46">
        <v>49064.480000000003</v>
      </c>
      <c r="I11" s="46">
        <v>49064.480000000003</v>
      </c>
      <c r="J11" s="46">
        <v>30998.720000000001</v>
      </c>
      <c r="K11" s="45">
        <f t="shared" ref="K11:K16" si="0">J11/G11*100</f>
        <v>178.4952688163375</v>
      </c>
      <c r="L11" s="45">
        <f>J11/H11*100</f>
        <v>63.1795547410265</v>
      </c>
    </row>
    <row r="12" spans="2:12">
      <c r="B12" s="120" t="s">
        <v>11</v>
      </c>
      <c r="C12" s="119"/>
      <c r="D12" s="119"/>
      <c r="E12" s="119"/>
      <c r="F12" s="119"/>
      <c r="G12" s="47"/>
      <c r="H12" s="47"/>
      <c r="I12" s="46"/>
      <c r="J12" s="47"/>
      <c r="K12" s="45" t="s">
        <v>9</v>
      </c>
      <c r="L12" s="49">
        <v>0</v>
      </c>
    </row>
    <row r="13" spans="2:12">
      <c r="B13" s="48" t="s">
        <v>12</v>
      </c>
      <c r="C13" s="44"/>
      <c r="D13" s="44"/>
      <c r="E13" s="44"/>
      <c r="F13" s="44"/>
      <c r="G13" s="45">
        <v>15662.69</v>
      </c>
      <c r="H13" s="45">
        <v>48764.480000000003</v>
      </c>
      <c r="I13" s="45">
        <v>48764.480000000003</v>
      </c>
      <c r="J13" s="45">
        <v>33065.730000000003</v>
      </c>
      <c r="K13" s="45">
        <f t="shared" si="0"/>
        <v>211.1114374350766</v>
      </c>
      <c r="L13" s="45">
        <f>J13/H13*100</f>
        <v>67.806998044478277</v>
      </c>
    </row>
    <row r="14" spans="2:12">
      <c r="B14" s="121" t="s">
        <v>13</v>
      </c>
      <c r="C14" s="118"/>
      <c r="D14" s="118"/>
      <c r="E14" s="118"/>
      <c r="F14" s="118"/>
      <c r="G14" s="46">
        <v>11996.77</v>
      </c>
      <c r="H14" s="46">
        <v>35564.480000000003</v>
      </c>
      <c r="I14" s="46">
        <v>35564.480000000003</v>
      </c>
      <c r="J14" s="46">
        <v>27018.67</v>
      </c>
      <c r="K14" s="45">
        <f t="shared" si="0"/>
        <v>225.2162040282509</v>
      </c>
      <c r="L14" s="45">
        <f>J14/H14*100</f>
        <v>75.970940668892098</v>
      </c>
    </row>
    <row r="15" spans="2:12">
      <c r="B15" s="120" t="s">
        <v>14</v>
      </c>
      <c r="C15" s="119"/>
      <c r="D15" s="119"/>
      <c r="E15" s="119"/>
      <c r="F15" s="119"/>
      <c r="G15" s="46">
        <v>3665.92</v>
      </c>
      <c r="H15" s="46">
        <v>13200</v>
      </c>
      <c r="I15" s="46">
        <v>13200</v>
      </c>
      <c r="J15" s="46">
        <v>6047.06</v>
      </c>
      <c r="K15" s="45">
        <f t="shared" si="0"/>
        <v>164.95340869413408</v>
      </c>
      <c r="L15" s="45">
        <f>J15/H15*100</f>
        <v>45.811060606060607</v>
      </c>
    </row>
    <row r="16" spans="2:12">
      <c r="B16" s="122" t="s">
        <v>15</v>
      </c>
      <c r="C16" s="115"/>
      <c r="D16" s="115"/>
      <c r="E16" s="115"/>
      <c r="F16" s="115"/>
      <c r="G16" s="45">
        <f>G10-G13</f>
        <v>1703.9999999999982</v>
      </c>
      <c r="H16" s="49">
        <v>0</v>
      </c>
      <c r="I16" s="56">
        <v>0</v>
      </c>
      <c r="J16" s="56">
        <f>J10-J13</f>
        <v>-2067.010000000002</v>
      </c>
      <c r="K16" s="45">
        <f t="shared" si="0"/>
        <v>-121.30340375586879</v>
      </c>
      <c r="L16" s="49">
        <v>0</v>
      </c>
    </row>
    <row r="17" spans="1:43" ht="18">
      <c r="B17" s="4"/>
      <c r="C17" s="50"/>
      <c r="D17" s="50"/>
      <c r="E17" s="50"/>
      <c r="F17" s="50"/>
      <c r="G17" s="50"/>
      <c r="H17" s="50"/>
      <c r="I17" s="57"/>
      <c r="J17" s="57"/>
      <c r="K17" s="57"/>
      <c r="L17" s="57"/>
    </row>
    <row r="18" spans="1:43" ht="18" customHeight="1">
      <c r="B18" s="108" t="s">
        <v>16</v>
      </c>
      <c r="C18" s="108"/>
      <c r="D18" s="108"/>
      <c r="E18" s="108"/>
      <c r="F18" s="108"/>
      <c r="G18" s="50"/>
      <c r="H18" s="50"/>
      <c r="I18" s="57"/>
      <c r="J18" s="57"/>
      <c r="K18" s="57"/>
      <c r="L18" s="57"/>
    </row>
    <row r="19" spans="1:43" ht="38.25">
      <c r="B19" s="109" t="s">
        <v>3</v>
      </c>
      <c r="C19" s="110"/>
      <c r="D19" s="110"/>
      <c r="E19" s="110"/>
      <c r="F19" s="111"/>
      <c r="G19" s="58" t="s">
        <v>152</v>
      </c>
      <c r="H19" s="41" t="s">
        <v>153</v>
      </c>
      <c r="I19" s="41" t="s">
        <v>154</v>
      </c>
      <c r="J19" s="58" t="s">
        <v>155</v>
      </c>
      <c r="K19" s="41" t="s">
        <v>4</v>
      </c>
      <c r="L19" s="41" t="s">
        <v>5</v>
      </c>
    </row>
    <row r="20" spans="1:43" s="1" customFormat="1">
      <c r="B20" s="112">
        <v>1</v>
      </c>
      <c r="C20" s="112"/>
      <c r="D20" s="112"/>
      <c r="E20" s="112"/>
      <c r="F20" s="113"/>
      <c r="G20" s="42">
        <v>2</v>
      </c>
      <c r="H20" s="43">
        <v>3</v>
      </c>
      <c r="I20" s="43">
        <v>4</v>
      </c>
      <c r="J20" s="43">
        <v>5</v>
      </c>
      <c r="K20" s="43" t="s">
        <v>6</v>
      </c>
      <c r="L20" s="43" t="s">
        <v>7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>
      <c r="A21" s="1"/>
      <c r="B21" s="117" t="s">
        <v>17</v>
      </c>
      <c r="C21" s="123"/>
      <c r="D21" s="123"/>
      <c r="E21" s="123"/>
      <c r="F21" s="124"/>
      <c r="G21" s="47" t="s">
        <v>9</v>
      </c>
      <c r="H21" s="47" t="s">
        <v>9</v>
      </c>
      <c r="I21" s="47" t="s">
        <v>9</v>
      </c>
      <c r="J21" s="47" t="s">
        <v>9</v>
      </c>
      <c r="K21" s="47" t="s">
        <v>9</v>
      </c>
      <c r="L21" s="47" t="s">
        <v>9</v>
      </c>
    </row>
    <row r="22" spans="1:43">
      <c r="A22" s="1"/>
      <c r="B22" s="117" t="s">
        <v>18</v>
      </c>
      <c r="C22" s="118"/>
      <c r="D22" s="118"/>
      <c r="E22" s="118"/>
      <c r="F22" s="118"/>
      <c r="G22" s="47" t="s">
        <v>9</v>
      </c>
      <c r="H22" s="47" t="s">
        <v>9</v>
      </c>
      <c r="I22" s="47" t="s">
        <v>9</v>
      </c>
      <c r="J22" s="47" t="s">
        <v>9</v>
      </c>
      <c r="K22" s="47" t="s">
        <v>9</v>
      </c>
      <c r="L22" s="47" t="s">
        <v>9</v>
      </c>
    </row>
    <row r="23" spans="1:43" s="39" customFormat="1" ht="15" customHeight="1">
      <c r="A23" s="1"/>
      <c r="B23" s="125" t="s">
        <v>19</v>
      </c>
      <c r="C23" s="126"/>
      <c r="D23" s="126"/>
      <c r="E23" s="126"/>
      <c r="F23" s="127"/>
      <c r="G23" s="49" t="s">
        <v>9</v>
      </c>
      <c r="H23" s="49" t="s">
        <v>9</v>
      </c>
      <c r="I23" s="49" t="s">
        <v>9</v>
      </c>
      <c r="J23" s="49" t="s">
        <v>9</v>
      </c>
      <c r="K23" s="49" t="s">
        <v>9</v>
      </c>
      <c r="L23" s="47" t="s">
        <v>9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39" customFormat="1" ht="15" customHeight="1">
      <c r="A24" s="1"/>
      <c r="B24" s="125" t="s">
        <v>20</v>
      </c>
      <c r="C24" s="126"/>
      <c r="D24" s="126"/>
      <c r="E24" s="126"/>
      <c r="F24" s="127"/>
      <c r="G24" s="49" t="s">
        <v>9</v>
      </c>
      <c r="H24" s="49"/>
      <c r="I24" s="49"/>
      <c r="J24" s="49" t="s">
        <v>9</v>
      </c>
      <c r="K24" s="49" t="s">
        <v>9</v>
      </c>
      <c r="L24" s="47" t="s">
        <v>9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>
      <c r="A25" s="1"/>
      <c r="B25" s="122" t="s">
        <v>21</v>
      </c>
      <c r="C25" s="115"/>
      <c r="D25" s="115"/>
      <c r="E25" s="115"/>
      <c r="F25" s="115"/>
      <c r="G25" s="49" t="s">
        <v>9</v>
      </c>
      <c r="H25" s="49"/>
      <c r="I25" s="49"/>
      <c r="J25" s="49" t="s">
        <v>9</v>
      </c>
      <c r="K25" s="49" t="s">
        <v>9</v>
      </c>
      <c r="L25" s="47" t="s">
        <v>9</v>
      </c>
    </row>
    <row r="26" spans="1:43" ht="15.75">
      <c r="B26" s="51"/>
      <c r="C26" s="52"/>
      <c r="D26" s="52"/>
      <c r="E26" s="52"/>
      <c r="F26" s="52"/>
      <c r="G26" s="53"/>
      <c r="H26" s="53"/>
      <c r="I26" s="53"/>
      <c r="J26" s="53"/>
      <c r="K26" s="53"/>
    </row>
    <row r="27" spans="1:43" ht="15.75">
      <c r="B27" s="129" t="s">
        <v>22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0"/>
    </row>
    <row r="28" spans="1:43" ht="15.75">
      <c r="B28" s="51"/>
      <c r="C28" s="52"/>
      <c r="D28" s="52"/>
      <c r="E28" s="52"/>
      <c r="F28" s="52"/>
      <c r="G28" s="53"/>
      <c r="H28" s="53"/>
      <c r="I28" s="53"/>
      <c r="J28" s="53"/>
      <c r="K28" s="53"/>
    </row>
    <row r="29" spans="1:43" ht="27.75" customHeight="1"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</row>
    <row r="30" spans="1:43">
      <c r="B30" s="54"/>
      <c r="C30" s="54"/>
      <c r="D30" s="54"/>
      <c r="E30" s="54"/>
      <c r="F30" s="54"/>
      <c r="G30" s="54"/>
      <c r="H30" s="54"/>
      <c r="I30" s="54"/>
      <c r="J30" s="54"/>
      <c r="K30" s="54"/>
    </row>
    <row r="31" spans="1:43" ht="15" customHeight="1"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</row>
    <row r="32" spans="1:43" ht="36.75" customHeight="1"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</row>
    <row r="33" spans="2:12">
      <c r="B33" s="132"/>
      <c r="C33" s="132"/>
      <c r="D33" s="132"/>
      <c r="E33" s="132"/>
      <c r="F33" s="132"/>
      <c r="G33" s="132"/>
      <c r="H33" s="132"/>
      <c r="I33" s="132"/>
      <c r="J33" s="132"/>
      <c r="K33" s="132"/>
    </row>
    <row r="34" spans="2:12" ht="15" customHeight="1"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2:12"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</sheetData>
  <mergeCells count="27">
    <mergeCell ref="B34:L35"/>
    <mergeCell ref="B25:F25"/>
    <mergeCell ref="B27:L27"/>
    <mergeCell ref="B29:L29"/>
    <mergeCell ref="B33:F33"/>
    <mergeCell ref="G33:K33"/>
    <mergeCell ref="B31:L32"/>
    <mergeCell ref="B20:F20"/>
    <mergeCell ref="B21:F21"/>
    <mergeCell ref="B22:F22"/>
    <mergeCell ref="B23:F23"/>
    <mergeCell ref="B24:F24"/>
    <mergeCell ref="B14:F14"/>
    <mergeCell ref="B15:F15"/>
    <mergeCell ref="B16:F16"/>
    <mergeCell ref="B18:F18"/>
    <mergeCell ref="B19:F19"/>
    <mergeCell ref="B8:F8"/>
    <mergeCell ref="B9:F9"/>
    <mergeCell ref="B10:F10"/>
    <mergeCell ref="B11:F11"/>
    <mergeCell ref="B12:F12"/>
    <mergeCell ref="B1:L1"/>
    <mergeCell ref="B3:L3"/>
    <mergeCell ref="B4:D4"/>
    <mergeCell ref="B5:L5"/>
    <mergeCell ref="B7:F7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M75"/>
  <sheetViews>
    <sheetView topLeftCell="B1" workbookViewId="0">
      <selection activeCell="P18" sqref="P18"/>
    </sheetView>
  </sheetViews>
  <sheetFormatPr defaultColWidth="9" defaultRowHeight="15"/>
  <cols>
    <col min="2" max="2" width="7.42578125" customWidth="1"/>
    <col min="3" max="3" width="8.42578125" customWidth="1"/>
    <col min="4" max="4" width="5.42578125" customWidth="1"/>
    <col min="5" max="5" width="6" customWidth="1"/>
    <col min="6" max="6" width="44.7109375" customWidth="1"/>
    <col min="7" max="7" width="21" customWidth="1"/>
    <col min="8" max="8" width="20" customWidth="1"/>
    <col min="9" max="10" width="25.28515625" customWidth="1"/>
    <col min="11" max="12" width="15.7109375" customWidth="1"/>
  </cols>
  <sheetData>
    <row r="1" spans="2:12" ht="18" customHeight="1">
      <c r="B1" s="4"/>
      <c r="C1" s="4"/>
      <c r="D1" s="4"/>
      <c r="E1" s="4"/>
      <c r="F1" s="4"/>
      <c r="G1" s="4"/>
      <c r="H1" s="4"/>
      <c r="I1" s="4"/>
      <c r="J1" s="4"/>
      <c r="K1" s="4"/>
    </row>
    <row r="2" spans="2:12" ht="15.75" customHeight="1">
      <c r="B2" s="105" t="s">
        <v>23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2:12" ht="18">
      <c r="B3" s="4"/>
      <c r="C3" s="4"/>
      <c r="D3" s="4"/>
      <c r="E3" s="4"/>
      <c r="F3" s="4"/>
      <c r="G3" s="4"/>
      <c r="H3" s="4"/>
      <c r="I3" s="4"/>
      <c r="J3" s="18"/>
      <c r="K3" s="18"/>
    </row>
    <row r="4" spans="2:12" ht="18" customHeight="1">
      <c r="B4" s="105" t="s">
        <v>24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2:12" ht="18">
      <c r="B5" s="4"/>
      <c r="C5" s="4"/>
      <c r="D5" s="4"/>
      <c r="E5" s="4"/>
      <c r="F5" s="4"/>
      <c r="G5" s="4"/>
      <c r="H5" s="4"/>
      <c r="I5" s="4"/>
      <c r="J5" s="18"/>
      <c r="K5" s="18"/>
    </row>
    <row r="6" spans="2:12" ht="15.75" customHeight="1">
      <c r="B6" s="105" t="s">
        <v>25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</row>
    <row r="7" spans="2:12" ht="18">
      <c r="B7" s="4"/>
      <c r="C7" s="4"/>
      <c r="D7" s="4"/>
      <c r="E7" s="4"/>
      <c r="F7" s="4"/>
      <c r="G7" s="4"/>
      <c r="H7" s="4"/>
      <c r="I7" s="4"/>
      <c r="J7" s="18"/>
      <c r="K7" s="18"/>
    </row>
    <row r="8" spans="2:12" ht="38.25">
      <c r="B8" s="133" t="s">
        <v>3</v>
      </c>
      <c r="C8" s="134"/>
      <c r="D8" s="134"/>
      <c r="E8" s="134"/>
      <c r="F8" s="135"/>
      <c r="G8" s="9" t="s">
        <v>152</v>
      </c>
      <c r="H8" s="9" t="s">
        <v>153</v>
      </c>
      <c r="I8" s="9" t="s">
        <v>154</v>
      </c>
      <c r="J8" s="9" t="s">
        <v>155</v>
      </c>
      <c r="K8" s="9" t="s">
        <v>4</v>
      </c>
      <c r="L8" s="9" t="s">
        <v>5</v>
      </c>
    </row>
    <row r="9" spans="2:12" ht="16.5" customHeight="1">
      <c r="B9" s="133">
        <v>1</v>
      </c>
      <c r="C9" s="134"/>
      <c r="D9" s="134"/>
      <c r="E9" s="134"/>
      <c r="F9" s="135"/>
      <c r="G9" s="9">
        <v>2</v>
      </c>
      <c r="H9" s="9">
        <v>3</v>
      </c>
      <c r="I9" s="9">
        <v>4</v>
      </c>
      <c r="J9" s="9">
        <v>5</v>
      </c>
      <c r="K9" s="9" t="s">
        <v>6</v>
      </c>
      <c r="L9" s="9" t="s">
        <v>7</v>
      </c>
    </row>
    <row r="10" spans="2:12">
      <c r="B10" s="19"/>
      <c r="C10" s="19"/>
      <c r="D10" s="19"/>
      <c r="E10" s="19"/>
      <c r="F10" s="19" t="s">
        <v>26</v>
      </c>
      <c r="G10" s="32">
        <v>17366.689999999999</v>
      </c>
      <c r="H10" s="32">
        <v>49064.480000000003</v>
      </c>
      <c r="I10" s="32">
        <v>49064.480000000003</v>
      </c>
      <c r="J10" s="33">
        <v>30998.720000000001</v>
      </c>
      <c r="K10" s="38">
        <f>J10/G10*100</f>
        <v>178.4952688163375</v>
      </c>
      <c r="L10" s="33">
        <f>J10/H10*100</f>
        <v>63.1795547410265</v>
      </c>
    </row>
    <row r="11" spans="2:12" ht="15.75" customHeight="1">
      <c r="B11" s="19">
        <v>6</v>
      </c>
      <c r="C11" s="19"/>
      <c r="D11" s="19"/>
      <c r="E11" s="19"/>
      <c r="F11" s="19" t="s">
        <v>27</v>
      </c>
      <c r="G11" s="32">
        <v>17366.689999999999</v>
      </c>
      <c r="H11" s="32">
        <v>49064.480000000003</v>
      </c>
      <c r="I11" s="32">
        <v>49064.480000000003</v>
      </c>
      <c r="J11" s="33"/>
      <c r="K11" s="38">
        <f>J11/G11*100</f>
        <v>0</v>
      </c>
      <c r="L11" s="33">
        <f t="shared" ref="L11:L21" si="0">J11/H11*100</f>
        <v>0</v>
      </c>
    </row>
    <row r="12" spans="2:12" ht="25.5">
      <c r="B12" s="19"/>
      <c r="C12" s="25">
        <v>63</v>
      </c>
      <c r="D12" s="25"/>
      <c r="E12" s="25"/>
      <c r="F12" s="25" t="s">
        <v>28</v>
      </c>
      <c r="G12" s="32">
        <v>5650</v>
      </c>
      <c r="H12" s="32">
        <v>13000</v>
      </c>
      <c r="I12" s="32">
        <v>13000</v>
      </c>
      <c r="J12" s="33">
        <v>8400</v>
      </c>
      <c r="K12" s="38">
        <f t="shared" ref="K12:K21" si="1">J12/G12*100</f>
        <v>148.67256637168143</v>
      </c>
      <c r="L12" s="33">
        <f t="shared" si="0"/>
        <v>64.615384615384613</v>
      </c>
    </row>
    <row r="13" spans="2:12" ht="25.5">
      <c r="B13" s="19"/>
      <c r="C13" s="25"/>
      <c r="D13" s="25">
        <v>636</v>
      </c>
      <c r="E13" s="25"/>
      <c r="F13" s="25" t="s">
        <v>29</v>
      </c>
      <c r="G13" s="32">
        <v>5650</v>
      </c>
      <c r="H13" s="32">
        <v>13000</v>
      </c>
      <c r="I13" s="32">
        <v>13000</v>
      </c>
      <c r="J13" s="33">
        <v>8400</v>
      </c>
      <c r="K13" s="38">
        <f t="shared" si="1"/>
        <v>148.67256637168143</v>
      </c>
      <c r="L13" s="33">
        <f t="shared" si="0"/>
        <v>64.615384615384613</v>
      </c>
    </row>
    <row r="14" spans="2:12" ht="25.5">
      <c r="B14" s="19"/>
      <c r="C14" s="25"/>
      <c r="D14" s="25"/>
      <c r="E14" s="25">
        <v>6361</v>
      </c>
      <c r="F14" s="69" t="s">
        <v>156</v>
      </c>
      <c r="G14" s="32">
        <v>5100</v>
      </c>
      <c r="H14" s="32">
        <v>1000</v>
      </c>
      <c r="I14" s="32">
        <v>1000</v>
      </c>
      <c r="J14" s="33">
        <v>1150</v>
      </c>
      <c r="K14" s="38">
        <v>113.59</v>
      </c>
      <c r="L14" s="33">
        <f t="shared" si="0"/>
        <v>114.99999999999999</v>
      </c>
    </row>
    <row r="15" spans="2:12" ht="25.5">
      <c r="B15" s="19"/>
      <c r="C15" s="25"/>
      <c r="D15" s="25"/>
      <c r="E15" s="25">
        <v>6362</v>
      </c>
      <c r="F15" s="25" t="s">
        <v>30</v>
      </c>
      <c r="G15" s="32">
        <v>550</v>
      </c>
      <c r="H15" s="32">
        <v>12000</v>
      </c>
      <c r="I15" s="32">
        <v>3050</v>
      </c>
      <c r="J15" s="33">
        <v>7250</v>
      </c>
      <c r="K15" s="38">
        <f t="shared" si="1"/>
        <v>1318.1818181818182</v>
      </c>
      <c r="L15" s="33">
        <f t="shared" si="0"/>
        <v>60.416666666666664</v>
      </c>
    </row>
    <row r="16" spans="2:12">
      <c r="B16" s="19"/>
      <c r="C16" s="25">
        <v>64</v>
      </c>
      <c r="D16" s="25"/>
      <c r="E16" s="25"/>
      <c r="F16" s="25" t="s">
        <v>31</v>
      </c>
      <c r="G16" s="32">
        <v>64.37</v>
      </c>
      <c r="H16" s="32">
        <v>200</v>
      </c>
      <c r="I16" s="32">
        <v>200</v>
      </c>
      <c r="J16" s="33">
        <v>111.5</v>
      </c>
      <c r="K16" s="38">
        <f t="shared" si="1"/>
        <v>173.21733726891409</v>
      </c>
      <c r="L16" s="33">
        <v>0</v>
      </c>
    </row>
    <row r="17" spans="2:12">
      <c r="B17" s="19"/>
      <c r="C17" s="25"/>
      <c r="D17" s="25">
        <v>641</v>
      </c>
      <c r="E17" s="25"/>
      <c r="F17" s="25" t="s">
        <v>32</v>
      </c>
      <c r="G17" s="32">
        <v>0</v>
      </c>
      <c r="H17" s="32">
        <f>H18</f>
        <v>0</v>
      </c>
      <c r="I17" s="32">
        <v>0</v>
      </c>
      <c r="J17" s="33"/>
      <c r="K17" s="155">
        <v>0</v>
      </c>
      <c r="L17" s="33">
        <v>0</v>
      </c>
    </row>
    <row r="18" spans="2:12">
      <c r="B18" s="19"/>
      <c r="C18" s="25"/>
      <c r="D18" s="25"/>
      <c r="E18" s="25">
        <v>6414</v>
      </c>
      <c r="F18" s="25" t="s">
        <v>33</v>
      </c>
      <c r="G18" s="32">
        <v>0</v>
      </c>
      <c r="H18" s="32">
        <v>0</v>
      </c>
      <c r="I18" s="32">
        <v>0</v>
      </c>
      <c r="J18" s="33">
        <v>0</v>
      </c>
      <c r="K18" s="38">
        <v>0</v>
      </c>
      <c r="L18" s="33">
        <v>0</v>
      </c>
    </row>
    <row r="19" spans="2:12">
      <c r="B19" s="19"/>
      <c r="C19" s="25"/>
      <c r="D19" s="25">
        <v>642</v>
      </c>
      <c r="E19" s="25"/>
      <c r="F19" s="25" t="s">
        <v>158</v>
      </c>
      <c r="G19" s="32">
        <v>64.36</v>
      </c>
      <c r="H19" s="32">
        <v>200</v>
      </c>
      <c r="I19" s="32">
        <v>200</v>
      </c>
      <c r="J19" s="33">
        <v>111.5</v>
      </c>
      <c r="K19" s="38">
        <f t="shared" si="1"/>
        <v>173.24425108763205</v>
      </c>
      <c r="L19" s="33">
        <f t="shared" si="0"/>
        <v>55.75</v>
      </c>
    </row>
    <row r="20" spans="2:12">
      <c r="B20" s="19"/>
      <c r="C20" s="25"/>
      <c r="D20" s="25"/>
      <c r="E20" s="25">
        <v>6423</v>
      </c>
      <c r="F20" s="25" t="s">
        <v>159</v>
      </c>
      <c r="G20" s="32">
        <v>64.36</v>
      </c>
      <c r="H20" s="32">
        <v>200</v>
      </c>
      <c r="I20" s="32">
        <v>200</v>
      </c>
      <c r="J20" s="33">
        <v>111.5</v>
      </c>
      <c r="K20" s="38">
        <f t="shared" si="1"/>
        <v>173.24425108763205</v>
      </c>
      <c r="L20" s="33">
        <f t="shared" si="0"/>
        <v>55.75</v>
      </c>
    </row>
    <row r="21" spans="2:12" ht="25.5">
      <c r="B21" s="19"/>
      <c r="C21" s="25">
        <v>67</v>
      </c>
      <c r="D21" s="25"/>
      <c r="E21" s="25"/>
      <c r="F21" s="61" t="s">
        <v>35</v>
      </c>
      <c r="G21" s="32">
        <v>11652.33</v>
      </c>
      <c r="H21" s="32">
        <v>35864.480000000003</v>
      </c>
      <c r="I21" s="32">
        <v>35864.480000000003</v>
      </c>
      <c r="J21" s="33">
        <v>22487.22</v>
      </c>
      <c r="K21" s="38">
        <f t="shared" si="1"/>
        <v>192.98475068934712</v>
      </c>
      <c r="L21" s="33">
        <f t="shared" si="0"/>
        <v>62.70053267188036</v>
      </c>
    </row>
    <row r="22" spans="2:12" ht="25.5">
      <c r="B22" s="26"/>
      <c r="C22" s="26"/>
      <c r="D22" s="27">
        <v>671</v>
      </c>
      <c r="E22" s="27"/>
      <c r="F22" s="61" t="s">
        <v>36</v>
      </c>
      <c r="G22" s="32">
        <v>11652.33</v>
      </c>
      <c r="H22" s="32">
        <v>35864.480000000003</v>
      </c>
      <c r="I22" s="32">
        <v>35864.480000000003</v>
      </c>
      <c r="J22" s="33">
        <v>22487.22</v>
      </c>
      <c r="K22" s="38">
        <v>0</v>
      </c>
      <c r="L22" s="33">
        <v>0</v>
      </c>
    </row>
    <row r="23" spans="2:12" ht="25.5">
      <c r="B23" s="26"/>
      <c r="C23" s="29"/>
      <c r="D23" s="27"/>
      <c r="E23" s="27">
        <v>6711</v>
      </c>
      <c r="F23" s="61" t="s">
        <v>37</v>
      </c>
      <c r="G23" s="32">
        <v>11652.33</v>
      </c>
      <c r="H23" s="32">
        <v>35864.480000000003</v>
      </c>
      <c r="I23" s="32">
        <v>35864.480000000003</v>
      </c>
      <c r="J23" s="33">
        <v>22487.22</v>
      </c>
      <c r="K23" s="38">
        <v>0</v>
      </c>
      <c r="L23" s="33">
        <v>0</v>
      </c>
    </row>
    <row r="24" spans="2:12">
      <c r="B24" s="26"/>
      <c r="C24" s="29"/>
      <c r="D24" s="27"/>
      <c r="E24" s="27"/>
      <c r="F24" s="25"/>
      <c r="G24" s="32"/>
      <c r="H24" s="32"/>
      <c r="I24" s="32"/>
      <c r="J24" s="33"/>
      <c r="K24" s="38"/>
      <c r="L24" s="33"/>
    </row>
    <row r="25" spans="2:12">
      <c r="B25" s="26"/>
      <c r="C25" s="26"/>
      <c r="D25" s="27"/>
      <c r="E25" s="59"/>
      <c r="F25" s="25"/>
      <c r="G25" s="32"/>
      <c r="H25" s="32"/>
      <c r="I25" s="32"/>
      <c r="J25" s="33"/>
      <c r="K25" s="38"/>
      <c r="L25" s="33"/>
    </row>
    <row r="26" spans="2:12" s="35" customFormat="1">
      <c r="B26" s="60" t="s">
        <v>9</v>
      </c>
      <c r="C26" s="29"/>
      <c r="D26" s="36"/>
      <c r="E26" s="36"/>
      <c r="F26" s="19"/>
      <c r="G26" s="37"/>
      <c r="H26" s="37"/>
      <c r="I26" s="37"/>
      <c r="J26" s="95"/>
      <c r="K26" s="38"/>
      <c r="L26" s="33"/>
    </row>
    <row r="27" spans="2:12">
      <c r="B27" s="26"/>
      <c r="C27" s="26"/>
      <c r="D27" s="27"/>
      <c r="E27" s="27"/>
      <c r="F27" s="61"/>
      <c r="G27" s="32"/>
      <c r="H27" s="32"/>
      <c r="I27" s="32"/>
      <c r="J27" s="33"/>
      <c r="K27" s="38"/>
      <c r="L27" s="33"/>
    </row>
    <row r="28" spans="2:12">
      <c r="B28" s="26"/>
      <c r="C28" s="26"/>
      <c r="D28" s="26"/>
      <c r="E28" s="26"/>
      <c r="F28" s="61"/>
      <c r="G28" s="32"/>
      <c r="H28" s="32"/>
      <c r="I28" s="32"/>
      <c r="J28" s="33"/>
      <c r="K28" s="38"/>
      <c r="L28" s="33"/>
    </row>
    <row r="29" spans="2:12">
      <c r="B29" s="26"/>
      <c r="C29" s="26"/>
      <c r="D29" s="26"/>
      <c r="E29" s="26"/>
      <c r="F29" s="61"/>
      <c r="G29" s="32"/>
      <c r="H29" s="32"/>
      <c r="I29" s="32"/>
      <c r="J29" s="33"/>
      <c r="K29" s="38"/>
      <c r="L29" s="33"/>
    </row>
    <row r="30" spans="2:12">
      <c r="B30" s="26"/>
      <c r="C30" s="26"/>
      <c r="D30" s="26"/>
      <c r="E30" s="26"/>
      <c r="F30" s="61"/>
      <c r="G30" s="32"/>
      <c r="H30" s="32"/>
      <c r="I30" s="32"/>
      <c r="J30" s="33"/>
      <c r="K30" s="38"/>
      <c r="L30" s="33"/>
    </row>
    <row r="31" spans="2:12">
      <c r="B31" s="26"/>
      <c r="C31" s="26"/>
      <c r="D31" s="26"/>
      <c r="E31" s="26"/>
      <c r="F31" s="61"/>
      <c r="G31" s="32"/>
      <c r="H31" s="32"/>
      <c r="I31" s="32"/>
      <c r="J31" s="33"/>
      <c r="K31" s="38"/>
      <c r="L31" s="33"/>
    </row>
    <row r="32" spans="2:12">
      <c r="B32" s="26"/>
      <c r="C32" s="26"/>
      <c r="D32" s="26"/>
      <c r="E32" s="62"/>
      <c r="F32" s="25"/>
      <c r="G32" s="32"/>
      <c r="H32" s="20"/>
      <c r="I32" s="32"/>
      <c r="J32" s="33"/>
      <c r="K32" s="38"/>
      <c r="L32" s="33"/>
    </row>
    <row r="33" spans="2:13" ht="15.75" customHeight="1"/>
    <row r="34" spans="2:13" ht="15.75" customHeight="1">
      <c r="B34" s="4"/>
      <c r="C34" s="4"/>
      <c r="D34" s="4"/>
      <c r="E34" s="4"/>
      <c r="F34" s="4"/>
      <c r="G34" s="4"/>
      <c r="H34" s="4"/>
      <c r="I34" s="4"/>
      <c r="J34" s="18"/>
      <c r="L34" s="18"/>
    </row>
    <row r="35" spans="2:13" ht="38.25">
      <c r="B35" s="133" t="s">
        <v>3</v>
      </c>
      <c r="C35" s="134"/>
      <c r="D35" s="134"/>
      <c r="E35" s="134"/>
      <c r="F35" s="135"/>
      <c r="G35" s="77" t="s">
        <v>152</v>
      </c>
      <c r="H35" s="77" t="s">
        <v>153</v>
      </c>
      <c r="I35" s="77" t="s">
        <v>154</v>
      </c>
      <c r="J35" s="77" t="s">
        <v>155</v>
      </c>
      <c r="K35" s="94" t="s">
        <v>4</v>
      </c>
      <c r="L35" s="9" t="s">
        <v>5</v>
      </c>
    </row>
    <row r="36" spans="2:13" ht="12.75" customHeight="1">
      <c r="B36" s="133">
        <v>1</v>
      </c>
      <c r="C36" s="134"/>
      <c r="D36" s="134"/>
      <c r="E36" s="134"/>
      <c r="F36" s="135"/>
      <c r="G36" s="9">
        <v>2</v>
      </c>
      <c r="H36" s="9">
        <v>3</v>
      </c>
      <c r="I36" s="9">
        <v>4</v>
      </c>
      <c r="J36" s="9">
        <v>5</v>
      </c>
      <c r="K36" s="9" t="s">
        <v>39</v>
      </c>
      <c r="L36" s="9" t="s">
        <v>7</v>
      </c>
    </row>
    <row r="37" spans="2:13">
      <c r="B37" s="19"/>
      <c r="C37" s="19"/>
      <c r="D37" s="19"/>
      <c r="E37" s="19"/>
      <c r="F37" s="19" t="s">
        <v>40</v>
      </c>
      <c r="G37" s="32">
        <v>15662.69</v>
      </c>
      <c r="H37" s="32">
        <v>48764.480000000003</v>
      </c>
      <c r="I37" s="32">
        <f>I38+I66</f>
        <v>48764.480000000003</v>
      </c>
      <c r="J37" s="95">
        <v>27018.67</v>
      </c>
      <c r="K37" s="90">
        <f>J37/G37*100</f>
        <v>172.50338224149235</v>
      </c>
      <c r="L37" s="33">
        <f>J37/H37*100</f>
        <v>55.406455682496755</v>
      </c>
    </row>
    <row r="38" spans="2:13">
      <c r="B38" s="19">
        <v>3</v>
      </c>
      <c r="C38" s="19"/>
      <c r="D38" s="19"/>
      <c r="E38" s="19"/>
      <c r="F38" s="19" t="s">
        <v>41</v>
      </c>
      <c r="G38" s="37">
        <v>11996.77</v>
      </c>
      <c r="H38" s="32">
        <v>35564.480000000003</v>
      </c>
      <c r="I38" s="32">
        <v>35564.480000000003</v>
      </c>
      <c r="J38" s="95">
        <v>27018.67</v>
      </c>
      <c r="K38" s="90">
        <f t="shared" ref="K38:K64" si="2">J38/G38*100</f>
        <v>225.2162040282509</v>
      </c>
      <c r="L38" s="33">
        <f t="shared" ref="L38:L74" si="3">J38/H38*100</f>
        <v>75.970940668892098</v>
      </c>
    </row>
    <row r="39" spans="2:13">
      <c r="B39" s="28" t="s">
        <v>9</v>
      </c>
      <c r="C39" s="28">
        <v>31</v>
      </c>
      <c r="D39" s="28"/>
      <c r="E39" s="88"/>
      <c r="F39" s="28" t="s">
        <v>42</v>
      </c>
      <c r="G39" s="89">
        <v>8538.64</v>
      </c>
      <c r="H39" s="32">
        <v>24508.52</v>
      </c>
      <c r="I39" s="32">
        <v>24508.52</v>
      </c>
      <c r="J39" s="99">
        <v>14017.47</v>
      </c>
      <c r="K39" s="90">
        <f t="shared" si="2"/>
        <v>164.16513636832096</v>
      </c>
      <c r="L39" s="91">
        <f t="shared" si="3"/>
        <v>57.194273664831655</v>
      </c>
      <c r="M39" s="88"/>
    </row>
    <row r="40" spans="2:13">
      <c r="B40" s="26"/>
      <c r="C40" s="26"/>
      <c r="D40" s="26">
        <v>311</v>
      </c>
      <c r="E40" s="26"/>
      <c r="F40" s="62" t="s">
        <v>43</v>
      </c>
      <c r="G40" s="32">
        <v>7157.65</v>
      </c>
      <c r="H40" s="32">
        <v>20479.439999999999</v>
      </c>
      <c r="I40" s="32">
        <v>20479.439999999999</v>
      </c>
      <c r="J40" s="91">
        <v>14017.47</v>
      </c>
      <c r="K40" s="90">
        <f t="shared" si="2"/>
        <v>195.83899743630943</v>
      </c>
      <c r="L40" s="91">
        <f t="shared" si="3"/>
        <v>68.446549319707955</v>
      </c>
      <c r="M40" s="88"/>
    </row>
    <row r="41" spans="2:13">
      <c r="B41" s="26"/>
      <c r="C41" s="26"/>
      <c r="D41" s="26"/>
      <c r="E41" s="26">
        <v>3111</v>
      </c>
      <c r="F41" s="62" t="s">
        <v>44</v>
      </c>
      <c r="G41" s="32">
        <v>7157.65</v>
      </c>
      <c r="H41" s="32">
        <v>20479.439999999999</v>
      </c>
      <c r="I41" s="32">
        <v>20479.439999999999</v>
      </c>
      <c r="J41" s="91">
        <v>11946.34</v>
      </c>
      <c r="K41" s="90">
        <f t="shared" si="2"/>
        <v>166.90310367229469</v>
      </c>
      <c r="L41" s="91">
        <f t="shared" si="3"/>
        <v>58.333333333333336</v>
      </c>
      <c r="M41" s="88"/>
    </row>
    <row r="42" spans="2:13">
      <c r="B42" s="26"/>
      <c r="C42" s="26"/>
      <c r="D42" s="26">
        <v>312</v>
      </c>
      <c r="E42" s="26"/>
      <c r="F42" s="62" t="s">
        <v>45</v>
      </c>
      <c r="G42" s="32">
        <v>200</v>
      </c>
      <c r="H42" s="32">
        <v>650</v>
      </c>
      <c r="I42" s="32">
        <v>650</v>
      </c>
      <c r="J42" s="91">
        <v>100</v>
      </c>
      <c r="K42" s="90">
        <f t="shared" si="2"/>
        <v>50</v>
      </c>
      <c r="L42" s="91">
        <f t="shared" si="3"/>
        <v>15.384615384615385</v>
      </c>
      <c r="M42" s="88"/>
    </row>
    <row r="43" spans="2:13">
      <c r="B43" s="26"/>
      <c r="C43" s="26"/>
      <c r="D43" s="26"/>
      <c r="E43" s="26">
        <v>3121</v>
      </c>
      <c r="F43" s="62" t="s">
        <v>45</v>
      </c>
      <c r="G43" s="32">
        <v>200</v>
      </c>
      <c r="H43" s="32">
        <v>650</v>
      </c>
      <c r="I43" s="32">
        <v>650</v>
      </c>
      <c r="J43" s="91">
        <v>100</v>
      </c>
      <c r="K43" s="90">
        <f t="shared" si="2"/>
        <v>50</v>
      </c>
      <c r="L43" s="91">
        <f t="shared" si="3"/>
        <v>15.384615384615385</v>
      </c>
      <c r="M43" s="88"/>
    </row>
    <row r="44" spans="2:13">
      <c r="B44" s="26"/>
      <c r="C44" s="26"/>
      <c r="D44" s="26">
        <v>313</v>
      </c>
      <c r="E44" s="26"/>
      <c r="F44" s="62" t="s">
        <v>46</v>
      </c>
      <c r="G44" s="32">
        <v>1180.99</v>
      </c>
      <c r="H44" s="32">
        <v>3379.08</v>
      </c>
      <c r="I44" s="32">
        <v>3379.08</v>
      </c>
      <c r="J44" s="91">
        <v>1971.13</v>
      </c>
      <c r="K44" s="90">
        <f t="shared" si="2"/>
        <v>166.90488488471539</v>
      </c>
      <c r="L44" s="91">
        <f t="shared" si="3"/>
        <v>58.333333333333336</v>
      </c>
      <c r="M44" s="88"/>
    </row>
    <row r="45" spans="2:13">
      <c r="B45" s="26"/>
      <c r="C45" s="26"/>
      <c r="D45" s="26"/>
      <c r="E45" s="26">
        <v>3132</v>
      </c>
      <c r="F45" s="62" t="s">
        <v>47</v>
      </c>
      <c r="G45" s="32">
        <v>1180.99</v>
      </c>
      <c r="H45" s="32">
        <v>3379.08</v>
      </c>
      <c r="I45" s="32">
        <v>3379.08</v>
      </c>
      <c r="J45" s="91">
        <v>1971.13</v>
      </c>
      <c r="K45" s="90">
        <f t="shared" si="2"/>
        <v>166.90488488471539</v>
      </c>
      <c r="L45" s="91">
        <f t="shared" si="3"/>
        <v>58.333333333333336</v>
      </c>
      <c r="M45" s="88"/>
    </row>
    <row r="46" spans="2:13">
      <c r="B46" s="26"/>
      <c r="C46" s="26">
        <v>32</v>
      </c>
      <c r="D46" s="27"/>
      <c r="E46" s="27"/>
      <c r="F46" s="62" t="s">
        <v>48</v>
      </c>
      <c r="G46" s="92">
        <v>3279.62</v>
      </c>
      <c r="H46" s="32">
        <v>7976.04</v>
      </c>
      <c r="I46" s="32">
        <v>7976.04</v>
      </c>
      <c r="J46" s="99">
        <v>12820.44</v>
      </c>
      <c r="K46" s="90">
        <f t="shared" si="2"/>
        <v>390.91236179801319</v>
      </c>
      <c r="L46" s="91">
        <f t="shared" si="3"/>
        <v>160.73690703657456</v>
      </c>
      <c r="M46" s="88"/>
    </row>
    <row r="47" spans="2:13">
      <c r="B47" s="26"/>
      <c r="C47" s="26"/>
      <c r="D47" s="26">
        <v>321</v>
      </c>
      <c r="E47" s="26"/>
      <c r="F47" s="62" t="s">
        <v>49</v>
      </c>
      <c r="G47" s="32">
        <v>1211.3399999999999</v>
      </c>
      <c r="H47" s="32">
        <v>6183.4</v>
      </c>
      <c r="I47" s="32">
        <v>6183.4</v>
      </c>
      <c r="J47" s="91">
        <v>2110.48</v>
      </c>
      <c r="K47" s="90">
        <f t="shared" si="2"/>
        <v>174.22688923010884</v>
      </c>
      <c r="L47" s="91">
        <f t="shared" si="3"/>
        <v>34.13138402820455</v>
      </c>
      <c r="M47" s="88"/>
    </row>
    <row r="48" spans="2:13">
      <c r="B48" s="26"/>
      <c r="C48" s="29"/>
      <c r="D48" s="26"/>
      <c r="E48" s="26">
        <v>3211</v>
      </c>
      <c r="F48" s="96" t="s">
        <v>160</v>
      </c>
      <c r="G48" s="32">
        <v>0</v>
      </c>
      <c r="H48" s="32">
        <v>200</v>
      </c>
      <c r="I48" s="32">
        <v>200</v>
      </c>
      <c r="J48" s="91">
        <v>0</v>
      </c>
      <c r="K48" s="90">
        <v>0</v>
      </c>
      <c r="L48" s="91">
        <v>0</v>
      </c>
      <c r="M48" s="88"/>
    </row>
    <row r="49" spans="2:12">
      <c r="B49" s="26"/>
      <c r="C49" s="29"/>
      <c r="D49" s="27"/>
      <c r="E49" s="26">
        <v>3212</v>
      </c>
      <c r="F49" s="97" t="s">
        <v>161</v>
      </c>
      <c r="G49" s="32">
        <v>1211.3399999999999</v>
      </c>
      <c r="H49" s="32">
        <v>3083.4</v>
      </c>
      <c r="I49" s="32">
        <v>3083.4</v>
      </c>
      <c r="J49" s="33">
        <v>1541.7</v>
      </c>
      <c r="K49" s="90">
        <v>0</v>
      </c>
      <c r="L49" s="33">
        <f t="shared" si="3"/>
        <v>50</v>
      </c>
    </row>
    <row r="50" spans="2:12">
      <c r="B50" s="26"/>
      <c r="C50" s="29"/>
      <c r="D50" s="27"/>
      <c r="E50" s="26">
        <v>3214</v>
      </c>
      <c r="F50" s="97" t="s">
        <v>162</v>
      </c>
      <c r="G50" s="32">
        <v>0</v>
      </c>
      <c r="H50" s="32">
        <v>1200</v>
      </c>
      <c r="I50" s="32">
        <v>1200</v>
      </c>
      <c r="J50" s="33">
        <v>568.78</v>
      </c>
      <c r="K50" s="90">
        <v>0</v>
      </c>
      <c r="L50" s="33">
        <f t="shared" si="3"/>
        <v>47.398333333333333</v>
      </c>
    </row>
    <row r="51" spans="2:12">
      <c r="B51" s="26"/>
      <c r="C51" s="29"/>
      <c r="D51" s="27">
        <v>322</v>
      </c>
      <c r="E51" s="26"/>
      <c r="F51" s="63" t="s">
        <v>50</v>
      </c>
      <c r="G51" s="32">
        <v>488.23</v>
      </c>
      <c r="H51" s="32">
        <v>1920</v>
      </c>
      <c r="I51" s="32">
        <v>1920</v>
      </c>
      <c r="J51" s="91">
        <v>590.98</v>
      </c>
      <c r="K51" s="90">
        <f t="shared" si="2"/>
        <v>121.04540892612088</v>
      </c>
      <c r="L51" s="91">
        <f t="shared" si="3"/>
        <v>30.780208333333338</v>
      </c>
    </row>
    <row r="52" spans="2:12">
      <c r="B52" s="26"/>
      <c r="C52" s="29"/>
      <c r="D52" s="27"/>
      <c r="E52" s="26">
        <v>3221</v>
      </c>
      <c r="F52" s="59" t="s">
        <v>51</v>
      </c>
      <c r="G52" s="32">
        <v>488.23</v>
      </c>
      <c r="H52" s="32">
        <v>1920</v>
      </c>
      <c r="I52" s="32">
        <v>1920</v>
      </c>
      <c r="J52" s="91">
        <v>590.98</v>
      </c>
      <c r="K52" s="90">
        <f t="shared" si="2"/>
        <v>121.04540892612088</v>
      </c>
      <c r="L52" s="91">
        <f t="shared" si="3"/>
        <v>30.780208333333338</v>
      </c>
    </row>
    <row r="53" spans="2:12">
      <c r="B53" s="26"/>
      <c r="C53" s="29"/>
      <c r="D53" s="27">
        <v>323</v>
      </c>
      <c r="E53" s="26"/>
      <c r="F53" s="63" t="s">
        <v>52</v>
      </c>
      <c r="G53" s="32">
        <v>1409.5</v>
      </c>
      <c r="H53" s="32">
        <v>3017.76</v>
      </c>
      <c r="I53" s="32">
        <v>3017.76</v>
      </c>
      <c r="J53" s="91">
        <v>9860.27</v>
      </c>
      <c r="K53" s="90">
        <f t="shared" si="2"/>
        <v>699.55799929052864</v>
      </c>
      <c r="L53" s="91">
        <f t="shared" si="3"/>
        <v>326.74135782832298</v>
      </c>
    </row>
    <row r="54" spans="2:12">
      <c r="B54" s="26"/>
      <c r="C54" s="29"/>
      <c r="D54" s="27"/>
      <c r="E54" s="26">
        <v>3231</v>
      </c>
      <c r="F54" s="63" t="s">
        <v>53</v>
      </c>
      <c r="G54" s="32">
        <v>2.1</v>
      </c>
      <c r="H54" s="32">
        <v>20</v>
      </c>
      <c r="I54" s="32">
        <v>20</v>
      </c>
      <c r="J54" s="91">
        <v>11.39</v>
      </c>
      <c r="K54" s="90">
        <f t="shared" si="2"/>
        <v>542.38095238095241</v>
      </c>
      <c r="L54" s="91">
        <f t="shared" si="3"/>
        <v>56.95</v>
      </c>
    </row>
    <row r="55" spans="2:12">
      <c r="B55" s="26"/>
      <c r="C55" s="29"/>
      <c r="D55" s="27"/>
      <c r="E55" s="26">
        <v>3237</v>
      </c>
      <c r="F55" s="63" t="s">
        <v>54</v>
      </c>
      <c r="G55" s="32">
        <v>1200</v>
      </c>
      <c r="H55" s="32">
        <v>2500</v>
      </c>
      <c r="I55" s="32">
        <v>2500</v>
      </c>
      <c r="J55" s="91">
        <v>1600</v>
      </c>
      <c r="K55" s="90">
        <f t="shared" si="2"/>
        <v>133.33333333333331</v>
      </c>
      <c r="L55" s="91">
        <f t="shared" si="3"/>
        <v>64</v>
      </c>
    </row>
    <row r="56" spans="2:12">
      <c r="B56" s="26"/>
      <c r="C56" s="29"/>
      <c r="D56" s="27"/>
      <c r="E56" s="26">
        <v>3238</v>
      </c>
      <c r="F56" s="63" t="s">
        <v>55</v>
      </c>
      <c r="G56" s="32">
        <v>207.4</v>
      </c>
      <c r="H56" s="32">
        <v>497.76</v>
      </c>
      <c r="I56" s="32">
        <v>497.76</v>
      </c>
      <c r="J56" s="91">
        <v>248.88</v>
      </c>
      <c r="K56" s="90">
        <f t="shared" si="2"/>
        <v>120</v>
      </c>
      <c r="L56" s="91">
        <f t="shared" si="3"/>
        <v>50</v>
      </c>
    </row>
    <row r="57" spans="2:12">
      <c r="B57" s="26"/>
      <c r="C57" s="29"/>
      <c r="D57" s="27"/>
      <c r="E57" s="26">
        <v>3239</v>
      </c>
      <c r="F57" s="98" t="s">
        <v>163</v>
      </c>
      <c r="G57" s="32"/>
      <c r="H57" s="32"/>
      <c r="I57" s="32"/>
      <c r="J57" s="91">
        <v>8000</v>
      </c>
      <c r="K57" s="90"/>
      <c r="L57" s="91"/>
    </row>
    <row r="58" spans="2:12">
      <c r="B58" s="26"/>
      <c r="C58" s="29"/>
      <c r="D58" s="27">
        <v>329</v>
      </c>
      <c r="E58" s="26"/>
      <c r="F58" s="63" t="s">
        <v>56</v>
      </c>
      <c r="G58" s="32">
        <v>170.55</v>
      </c>
      <c r="H58" s="32">
        <v>1254.8800000000001</v>
      </c>
      <c r="I58" s="32">
        <v>1254.8800000000001</v>
      </c>
      <c r="J58" s="91">
        <v>258.70999999999998</v>
      </c>
      <c r="K58" s="90">
        <f t="shared" si="2"/>
        <v>151.69158604514803</v>
      </c>
      <c r="L58" s="91">
        <f t="shared" si="3"/>
        <v>20.616313910493432</v>
      </c>
    </row>
    <row r="59" spans="2:12">
      <c r="B59" s="26"/>
      <c r="C59" s="29"/>
      <c r="D59" s="27"/>
      <c r="E59" s="26">
        <v>3293</v>
      </c>
      <c r="F59" s="63" t="s">
        <v>57</v>
      </c>
      <c r="G59" s="32">
        <v>64.349999999999994</v>
      </c>
      <c r="H59" s="32">
        <v>1000</v>
      </c>
      <c r="I59" s="32">
        <v>1000</v>
      </c>
      <c r="J59" s="91">
        <v>131.27000000000001</v>
      </c>
      <c r="K59" s="90">
        <f t="shared" si="2"/>
        <v>203.99378399378404</v>
      </c>
      <c r="L59" s="91">
        <f t="shared" si="3"/>
        <v>13.126999999999999</v>
      </c>
    </row>
    <row r="60" spans="2:12">
      <c r="B60" s="26"/>
      <c r="C60" s="29"/>
      <c r="D60" s="27"/>
      <c r="E60" s="26">
        <v>3295</v>
      </c>
      <c r="F60" s="63" t="s">
        <v>58</v>
      </c>
      <c r="G60" s="32">
        <v>106.2</v>
      </c>
      <c r="H60" s="32">
        <v>254.88</v>
      </c>
      <c r="I60" s="32">
        <v>254.88</v>
      </c>
      <c r="J60" s="91">
        <v>127.44</v>
      </c>
      <c r="K60" s="90">
        <f t="shared" si="2"/>
        <v>120</v>
      </c>
      <c r="L60" s="91">
        <f t="shared" si="3"/>
        <v>50</v>
      </c>
    </row>
    <row r="61" spans="2:12">
      <c r="B61" s="26"/>
      <c r="C61" s="29"/>
      <c r="D61" s="27"/>
      <c r="E61" s="26">
        <v>3299</v>
      </c>
      <c r="F61" s="63" t="s">
        <v>56</v>
      </c>
      <c r="G61" s="32">
        <v>0</v>
      </c>
      <c r="H61" s="32">
        <v>0</v>
      </c>
      <c r="I61" s="32">
        <v>0</v>
      </c>
      <c r="J61" s="91">
        <v>0</v>
      </c>
      <c r="K61" s="90">
        <v>0</v>
      </c>
      <c r="L61" s="91">
        <v>0</v>
      </c>
    </row>
    <row r="62" spans="2:12">
      <c r="B62" s="26"/>
      <c r="C62" s="29">
        <v>34</v>
      </c>
      <c r="D62" s="27"/>
      <c r="E62" s="26"/>
      <c r="F62" s="63" t="s">
        <v>59</v>
      </c>
      <c r="G62" s="37">
        <v>178.51</v>
      </c>
      <c r="H62" s="32">
        <v>379.92</v>
      </c>
      <c r="I62" s="32">
        <v>379.92</v>
      </c>
      <c r="J62" s="99">
        <v>180.76</v>
      </c>
      <c r="K62" s="90">
        <f t="shared" si="2"/>
        <v>101.26043358915466</v>
      </c>
      <c r="L62" s="91">
        <f t="shared" si="3"/>
        <v>47.57843756580332</v>
      </c>
    </row>
    <row r="63" spans="2:12">
      <c r="B63" s="26"/>
      <c r="C63" s="29"/>
      <c r="D63" s="27">
        <v>343</v>
      </c>
      <c r="E63" s="26"/>
      <c r="F63" s="63" t="s">
        <v>60</v>
      </c>
      <c r="G63" s="32">
        <v>178.51</v>
      </c>
      <c r="H63" s="32">
        <v>379.92</v>
      </c>
      <c r="I63" s="32">
        <v>379.92</v>
      </c>
      <c r="J63" s="91">
        <v>180.76</v>
      </c>
      <c r="K63" s="90">
        <f t="shared" si="2"/>
        <v>101.26043358915466</v>
      </c>
      <c r="L63" s="91">
        <f t="shared" si="3"/>
        <v>47.57843756580332</v>
      </c>
    </row>
    <row r="64" spans="2:12">
      <c r="B64" s="26"/>
      <c r="C64" s="29"/>
      <c r="D64" s="27"/>
      <c r="E64" s="26">
        <v>3431</v>
      </c>
      <c r="F64" s="63" t="s">
        <v>61</v>
      </c>
      <c r="G64" s="32">
        <v>178.51</v>
      </c>
      <c r="H64" s="32">
        <v>379.92</v>
      </c>
      <c r="I64" s="32">
        <v>379.92</v>
      </c>
      <c r="J64" s="91">
        <v>180.76</v>
      </c>
      <c r="K64" s="90">
        <f t="shared" si="2"/>
        <v>101.26043358915466</v>
      </c>
      <c r="L64" s="91">
        <f t="shared" si="3"/>
        <v>47.57843756580332</v>
      </c>
    </row>
    <row r="65" spans="2:12">
      <c r="B65" s="26"/>
      <c r="C65" s="26"/>
      <c r="D65" s="27"/>
      <c r="E65" s="27"/>
      <c r="F65" s="26"/>
      <c r="G65" s="32"/>
      <c r="H65" s="32"/>
      <c r="I65" s="32"/>
      <c r="J65" s="91"/>
      <c r="K65" s="90" t="s">
        <v>9</v>
      </c>
      <c r="L65" s="91" t="s">
        <v>9</v>
      </c>
    </row>
    <row r="66" spans="2:12">
      <c r="B66" s="29">
        <v>4</v>
      </c>
      <c r="C66" s="29"/>
      <c r="D66" s="29"/>
      <c r="E66" s="29"/>
      <c r="F66" s="30" t="s">
        <v>62</v>
      </c>
      <c r="G66" s="32">
        <v>3665.92</v>
      </c>
      <c r="H66" s="32">
        <v>13200</v>
      </c>
      <c r="I66" s="32">
        <f>I67+I70</f>
        <v>13200</v>
      </c>
      <c r="J66" s="99">
        <v>6047.06</v>
      </c>
      <c r="K66" s="90">
        <f t="shared" ref="K66:K74" si="4">J66/G66*100</f>
        <v>164.95340869413408</v>
      </c>
      <c r="L66" s="91">
        <f t="shared" si="3"/>
        <v>45.811060606060607</v>
      </c>
    </row>
    <row r="67" spans="2:12" ht="25.5">
      <c r="B67" s="65"/>
      <c r="C67" s="65">
        <v>41</v>
      </c>
      <c r="D67" s="65"/>
      <c r="E67" s="65"/>
      <c r="F67" s="66" t="s">
        <v>136</v>
      </c>
      <c r="G67" s="67"/>
      <c r="H67" s="67"/>
      <c r="I67" s="67"/>
      <c r="J67" s="68"/>
      <c r="K67" s="93"/>
      <c r="L67" s="68"/>
    </row>
    <row r="68" spans="2:12">
      <c r="B68" s="65"/>
      <c r="C68" s="65"/>
      <c r="D68" s="65">
        <v>412</v>
      </c>
      <c r="E68" s="65"/>
      <c r="F68" s="66" t="s">
        <v>137</v>
      </c>
      <c r="G68" s="67"/>
      <c r="H68" s="67"/>
      <c r="I68" s="67"/>
      <c r="J68" s="68"/>
      <c r="K68" s="93"/>
      <c r="L68" s="68"/>
    </row>
    <row r="69" spans="2:12">
      <c r="B69" s="65"/>
      <c r="C69" s="65"/>
      <c r="D69" s="65"/>
      <c r="E69" s="65">
        <v>4123</v>
      </c>
      <c r="F69" s="66" t="s">
        <v>138</v>
      </c>
      <c r="G69" s="67"/>
      <c r="H69" s="67"/>
      <c r="I69" s="67"/>
      <c r="J69" s="68"/>
      <c r="K69" s="93"/>
      <c r="L69" s="68"/>
    </row>
    <row r="70" spans="2:12">
      <c r="B70" s="25"/>
      <c r="C70" s="25">
        <v>42</v>
      </c>
      <c r="D70" s="25"/>
      <c r="E70" s="25"/>
      <c r="F70" s="31" t="s">
        <v>63</v>
      </c>
      <c r="G70" s="32">
        <v>3665.92</v>
      </c>
      <c r="H70" s="32">
        <v>13200</v>
      </c>
      <c r="I70" s="70">
        <v>13200</v>
      </c>
      <c r="J70" s="95">
        <v>6047.06</v>
      </c>
      <c r="K70" s="90">
        <f t="shared" si="4"/>
        <v>164.95340869413408</v>
      </c>
      <c r="L70" s="33">
        <f t="shared" si="3"/>
        <v>45.811060606060607</v>
      </c>
    </row>
    <row r="71" spans="2:12">
      <c r="B71" s="25"/>
      <c r="C71" s="25"/>
      <c r="D71" s="25">
        <v>422</v>
      </c>
      <c r="E71" s="25"/>
      <c r="F71" s="31" t="s">
        <v>64</v>
      </c>
      <c r="G71" s="32"/>
      <c r="H71" s="32">
        <v>4500</v>
      </c>
      <c r="I71" s="70">
        <v>4500</v>
      </c>
      <c r="J71" s="33"/>
      <c r="K71" s="90" t="s">
        <v>9</v>
      </c>
      <c r="L71" s="33">
        <v>0</v>
      </c>
    </row>
    <row r="72" spans="2:12">
      <c r="B72" s="25"/>
      <c r="C72" s="25"/>
      <c r="D72" s="25"/>
      <c r="E72" s="25">
        <v>4221</v>
      </c>
      <c r="F72" s="31" t="s">
        <v>65</v>
      </c>
      <c r="G72" s="32"/>
      <c r="H72" s="32">
        <v>4500</v>
      </c>
      <c r="I72" s="70">
        <v>4500</v>
      </c>
      <c r="J72" s="33"/>
      <c r="K72" s="90" t="s">
        <v>9</v>
      </c>
      <c r="L72" s="33">
        <v>0</v>
      </c>
    </row>
    <row r="73" spans="2:12">
      <c r="B73" s="25"/>
      <c r="C73" s="25"/>
      <c r="D73" s="26">
        <v>424</v>
      </c>
      <c r="E73" s="26"/>
      <c r="F73" s="62" t="s">
        <v>66</v>
      </c>
      <c r="G73" s="32">
        <v>3665.92</v>
      </c>
      <c r="H73" s="32">
        <v>8700</v>
      </c>
      <c r="I73" s="70">
        <v>8700</v>
      </c>
      <c r="J73" s="33">
        <v>6047.06</v>
      </c>
      <c r="K73" s="90">
        <f t="shared" si="4"/>
        <v>164.95340869413408</v>
      </c>
      <c r="L73" s="33">
        <f>J73/H73*100</f>
        <v>69.50643678160921</v>
      </c>
    </row>
    <row r="74" spans="2:12">
      <c r="B74" s="25"/>
      <c r="C74" s="25"/>
      <c r="D74" s="26"/>
      <c r="E74" s="26">
        <v>4241</v>
      </c>
      <c r="F74" s="62" t="s">
        <v>67</v>
      </c>
      <c r="G74" s="32">
        <v>3665.92</v>
      </c>
      <c r="H74" s="32">
        <v>8700</v>
      </c>
      <c r="I74" s="70">
        <v>8700</v>
      </c>
      <c r="J74" s="33">
        <v>6047.06</v>
      </c>
      <c r="K74" s="90">
        <f t="shared" si="4"/>
        <v>164.95340869413408</v>
      </c>
      <c r="L74" s="33">
        <f t="shared" si="3"/>
        <v>69.50643678160921</v>
      </c>
    </row>
    <row r="75" spans="2:12">
      <c r="B75" s="25"/>
      <c r="C75" s="25" t="s">
        <v>38</v>
      </c>
      <c r="D75" s="26"/>
      <c r="E75" s="62" t="s">
        <v>9</v>
      </c>
      <c r="F75" s="62" t="s">
        <v>9</v>
      </c>
      <c r="G75" s="20"/>
      <c r="H75" s="20"/>
      <c r="I75" s="21"/>
      <c r="J75" s="33"/>
      <c r="K75" s="22"/>
      <c r="L75" s="33" t="s">
        <v>9</v>
      </c>
    </row>
  </sheetData>
  <mergeCells count="7">
    <mergeCell ref="B35:F35"/>
    <mergeCell ref="B36:F36"/>
    <mergeCell ref="B2:L2"/>
    <mergeCell ref="B4:L4"/>
    <mergeCell ref="B6:L6"/>
    <mergeCell ref="B8:F8"/>
    <mergeCell ref="B9:F9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6"/>
  <sheetViews>
    <sheetView workbookViewId="0">
      <selection activeCell="G22" sqref="G22"/>
    </sheetView>
  </sheetViews>
  <sheetFormatPr defaultColWidth="9"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4"/>
      <c r="C1" s="4"/>
      <c r="D1" s="4"/>
      <c r="E1" s="4"/>
      <c r="F1" s="18"/>
      <c r="G1" s="18"/>
      <c r="H1" s="18"/>
    </row>
    <row r="2" spans="2:8" ht="15.75" customHeight="1">
      <c r="B2" s="105" t="s">
        <v>68</v>
      </c>
      <c r="C2" s="105"/>
      <c r="D2" s="105"/>
      <c r="E2" s="105"/>
      <c r="F2" s="105"/>
      <c r="G2" s="105"/>
      <c r="H2" s="105"/>
    </row>
    <row r="3" spans="2:8" ht="18">
      <c r="B3" s="4"/>
      <c r="C3" s="4"/>
      <c r="D3" s="4"/>
      <c r="E3" s="4"/>
      <c r="F3" s="18"/>
      <c r="G3" s="18"/>
      <c r="H3" s="18"/>
    </row>
    <row r="4" spans="2:8" ht="25.5">
      <c r="B4" s="9" t="s">
        <v>3</v>
      </c>
      <c r="C4" s="77" t="s">
        <v>152</v>
      </c>
      <c r="D4" s="77" t="s">
        <v>153</v>
      </c>
      <c r="E4" s="77" t="s">
        <v>154</v>
      </c>
      <c r="F4" s="77" t="s">
        <v>155</v>
      </c>
      <c r="G4" s="9" t="s">
        <v>4</v>
      </c>
      <c r="H4" s="9" t="s">
        <v>5</v>
      </c>
    </row>
    <row r="5" spans="2:8">
      <c r="B5" s="9">
        <v>1</v>
      </c>
      <c r="C5" s="9">
        <v>2</v>
      </c>
      <c r="D5" s="9">
        <v>3</v>
      </c>
      <c r="E5" s="9">
        <v>4</v>
      </c>
      <c r="F5" s="9">
        <v>5</v>
      </c>
      <c r="G5" s="9" t="s">
        <v>6</v>
      </c>
      <c r="H5" s="9" t="s">
        <v>7</v>
      </c>
    </row>
    <row r="6" spans="2:8">
      <c r="B6" s="19" t="s">
        <v>69</v>
      </c>
      <c r="C6" s="32">
        <v>17366.689999999999</v>
      </c>
      <c r="D6" s="32">
        <f>D7+D9+D11+D13</f>
        <v>49064.480000000003</v>
      </c>
      <c r="E6" s="70">
        <v>49064.480000000003</v>
      </c>
      <c r="F6" s="100">
        <v>30998.720000000001</v>
      </c>
      <c r="G6" s="33">
        <f>F6/C6*100</f>
        <v>178.4952688163375</v>
      </c>
      <c r="H6" s="33">
        <f>F6/D6*100</f>
        <v>63.1795547410265</v>
      </c>
    </row>
    <row r="7" spans="2:8">
      <c r="B7" s="19" t="s">
        <v>70</v>
      </c>
      <c r="C7" s="32">
        <v>11652.33</v>
      </c>
      <c r="D7" s="32">
        <v>35864.480000000003</v>
      </c>
      <c r="E7" s="32">
        <v>35864.480000000003</v>
      </c>
      <c r="F7" s="87">
        <v>22487.22</v>
      </c>
      <c r="G7" s="33">
        <f>F7/C7*100</f>
        <v>192.98475068934712</v>
      </c>
      <c r="H7" s="33">
        <f t="shared" ref="H7:H25" si="0">F7/D7*100</f>
        <v>62.70053267188036</v>
      </c>
    </row>
    <row r="8" spans="2:8">
      <c r="B8" s="64" t="s">
        <v>71</v>
      </c>
      <c r="C8" s="32">
        <v>11652.33</v>
      </c>
      <c r="D8" s="67">
        <v>35864.480000000003</v>
      </c>
      <c r="E8" s="32">
        <v>35864.480000000003</v>
      </c>
      <c r="F8" s="33">
        <v>22487.22</v>
      </c>
      <c r="G8" s="33">
        <f>F8/C8*100</f>
        <v>192.98475068934712</v>
      </c>
      <c r="H8" s="33">
        <f t="shared" si="0"/>
        <v>62.70053267188036</v>
      </c>
    </row>
    <row r="9" spans="2:8">
      <c r="B9" s="34" t="s">
        <v>72</v>
      </c>
      <c r="C9" s="32">
        <v>0</v>
      </c>
      <c r="D9" s="32">
        <f>D10</f>
        <v>0</v>
      </c>
      <c r="E9" s="32">
        <v>0</v>
      </c>
      <c r="F9" s="33">
        <v>0</v>
      </c>
      <c r="G9" s="33">
        <v>0</v>
      </c>
      <c r="H9" s="33">
        <v>0</v>
      </c>
    </row>
    <row r="10" spans="2:8">
      <c r="B10" s="23" t="s">
        <v>72</v>
      </c>
      <c r="C10" s="32">
        <v>0</v>
      </c>
      <c r="D10" s="32">
        <v>0</v>
      </c>
      <c r="E10" s="32">
        <v>0</v>
      </c>
      <c r="F10" s="33">
        <v>0</v>
      </c>
      <c r="G10" s="33">
        <v>0</v>
      </c>
      <c r="H10" s="33">
        <v>0</v>
      </c>
    </row>
    <row r="11" spans="2:8">
      <c r="B11" s="19" t="s">
        <v>73</v>
      </c>
      <c r="C11" s="32">
        <v>64.36</v>
      </c>
      <c r="D11" s="32">
        <v>200</v>
      </c>
      <c r="E11" s="70">
        <v>200</v>
      </c>
      <c r="F11" s="33">
        <v>111.5</v>
      </c>
      <c r="G11" s="33">
        <f t="shared" ref="G11:G14" si="1">F11/C11*100</f>
        <v>173.24425108763205</v>
      </c>
      <c r="H11" s="33">
        <f t="shared" si="0"/>
        <v>55.75</v>
      </c>
    </row>
    <row r="12" spans="2:8">
      <c r="B12" s="24" t="s">
        <v>74</v>
      </c>
      <c r="C12" s="32">
        <v>64.36</v>
      </c>
      <c r="D12" s="32">
        <v>200</v>
      </c>
      <c r="E12" s="70">
        <v>200</v>
      </c>
      <c r="F12" s="33">
        <v>111.5</v>
      </c>
      <c r="G12" s="33">
        <f t="shared" si="1"/>
        <v>173.24425108763205</v>
      </c>
      <c r="H12" s="33">
        <f t="shared" si="0"/>
        <v>55.75</v>
      </c>
    </row>
    <row r="13" spans="2:8">
      <c r="B13" s="19" t="s">
        <v>75</v>
      </c>
      <c r="C13" s="32">
        <v>5650</v>
      </c>
      <c r="D13" s="32">
        <v>13000</v>
      </c>
      <c r="E13" s="70">
        <v>13000</v>
      </c>
      <c r="F13" s="100">
        <v>8400</v>
      </c>
      <c r="G13" s="33">
        <f t="shared" si="1"/>
        <v>148.67256637168143</v>
      </c>
      <c r="H13" s="33">
        <f t="shared" si="0"/>
        <v>64.615384615384613</v>
      </c>
    </row>
    <row r="14" spans="2:8">
      <c r="B14" s="24" t="s">
        <v>76</v>
      </c>
      <c r="C14" s="32">
        <v>5650</v>
      </c>
      <c r="D14" s="32">
        <v>13000</v>
      </c>
      <c r="E14" s="70">
        <v>13000</v>
      </c>
      <c r="F14" s="33">
        <v>8400</v>
      </c>
      <c r="G14" s="33">
        <f t="shared" si="1"/>
        <v>148.67256637168143</v>
      </c>
      <c r="H14" s="33">
        <f t="shared" si="0"/>
        <v>64.615384615384613</v>
      </c>
    </row>
    <row r="15" spans="2:8">
      <c r="B15" s="25" t="s">
        <v>38</v>
      </c>
      <c r="C15" s="32"/>
      <c r="D15" s="20"/>
      <c r="E15" s="70"/>
      <c r="F15" s="33"/>
      <c r="G15" s="33">
        <v>0</v>
      </c>
      <c r="H15" s="33">
        <v>0</v>
      </c>
    </row>
    <row r="16" spans="2:8">
      <c r="B16" s="24"/>
      <c r="C16" s="32"/>
      <c r="D16" s="20"/>
      <c r="E16" s="70"/>
      <c r="F16" s="33"/>
      <c r="G16" s="33">
        <v>0</v>
      </c>
      <c r="H16" s="33">
        <v>0</v>
      </c>
    </row>
    <row r="17" spans="2:8" ht="15.75" customHeight="1">
      <c r="B17" s="19" t="s">
        <v>77</v>
      </c>
      <c r="C17" s="32">
        <v>15662.69</v>
      </c>
      <c r="D17" s="32">
        <v>48764.480000000003</v>
      </c>
      <c r="E17" s="70">
        <v>48764.480000000003</v>
      </c>
      <c r="F17" s="100">
        <f>F18+F22+F24</f>
        <v>30998.720000000001</v>
      </c>
      <c r="G17" s="33">
        <f>F17/C17*100</f>
        <v>197.91440678453063</v>
      </c>
      <c r="H17" s="33">
        <f t="shared" si="0"/>
        <v>63.568236552507074</v>
      </c>
    </row>
    <row r="18" spans="2:8" ht="15.75" customHeight="1">
      <c r="B18" s="19" t="s">
        <v>70</v>
      </c>
      <c r="C18" s="32">
        <v>11652.33</v>
      </c>
      <c r="D18" s="67">
        <v>35564.480000000003</v>
      </c>
      <c r="E18" s="32">
        <v>35564.480000000003</v>
      </c>
      <c r="F18" s="33">
        <v>22487.22</v>
      </c>
      <c r="G18" s="33">
        <f>F18/C18*100</f>
        <v>192.98475068934712</v>
      </c>
      <c r="H18" s="33">
        <f t="shared" si="0"/>
        <v>63.229435661648928</v>
      </c>
    </row>
    <row r="19" spans="2:8">
      <c r="B19" s="64" t="s">
        <v>71</v>
      </c>
      <c r="C19" s="32">
        <v>11652.33</v>
      </c>
      <c r="D19" s="32">
        <v>35564.480000000003</v>
      </c>
      <c r="E19" s="32">
        <v>35564.480000000003</v>
      </c>
      <c r="F19" s="33">
        <v>22487.22</v>
      </c>
      <c r="G19" s="33">
        <f>F19/C19*100</f>
        <v>192.98475068934712</v>
      </c>
      <c r="H19" s="33">
        <f t="shared" si="0"/>
        <v>63.229435661648928</v>
      </c>
    </row>
    <row r="20" spans="2:8">
      <c r="B20" s="23" t="s">
        <v>9</v>
      </c>
      <c r="C20" s="32"/>
      <c r="D20" s="32"/>
      <c r="E20" s="32"/>
      <c r="F20" s="33"/>
      <c r="G20" s="33">
        <v>0</v>
      </c>
      <c r="H20" s="33">
        <v>0</v>
      </c>
    </row>
    <row r="21" spans="2:8">
      <c r="B21" s="23" t="s">
        <v>34</v>
      </c>
      <c r="C21" s="32"/>
      <c r="D21" s="20"/>
      <c r="E21" s="32"/>
      <c r="F21" s="33"/>
      <c r="G21" s="33">
        <v>0</v>
      </c>
      <c r="H21" s="33">
        <v>0</v>
      </c>
    </row>
    <row r="22" spans="2:8">
      <c r="B22" s="19" t="s">
        <v>73</v>
      </c>
      <c r="C22" s="32">
        <v>0</v>
      </c>
      <c r="D22" s="32">
        <v>200</v>
      </c>
      <c r="E22" s="70">
        <v>200</v>
      </c>
      <c r="F22" s="87">
        <v>111.5</v>
      </c>
      <c r="G22" s="33" t="e">
        <f>F22/C22*100</f>
        <v>#DIV/0!</v>
      </c>
      <c r="H22" s="33">
        <f t="shared" si="0"/>
        <v>55.75</v>
      </c>
    </row>
    <row r="23" spans="2:8">
      <c r="B23" s="24" t="s">
        <v>78</v>
      </c>
      <c r="C23" s="32">
        <v>0</v>
      </c>
      <c r="D23" s="32">
        <v>200</v>
      </c>
      <c r="E23" s="70">
        <v>200</v>
      </c>
      <c r="F23" s="33">
        <v>111.5</v>
      </c>
      <c r="G23" s="33" t="e">
        <f t="shared" ref="G22:G25" si="2">F23/C23*100</f>
        <v>#DIV/0!</v>
      </c>
      <c r="H23" s="33">
        <f t="shared" si="0"/>
        <v>55.75</v>
      </c>
    </row>
    <row r="24" spans="2:8">
      <c r="B24" s="19" t="s">
        <v>75</v>
      </c>
      <c r="C24" s="32">
        <v>4010.36</v>
      </c>
      <c r="D24" s="32">
        <v>13000</v>
      </c>
      <c r="E24" s="70">
        <v>13000</v>
      </c>
      <c r="F24" s="87">
        <v>8400</v>
      </c>
      <c r="G24" s="33">
        <f t="shared" si="2"/>
        <v>209.45750506188969</v>
      </c>
      <c r="H24" s="33">
        <f t="shared" si="0"/>
        <v>64.615384615384613</v>
      </c>
    </row>
    <row r="25" spans="2:8">
      <c r="B25" s="24" t="s">
        <v>76</v>
      </c>
      <c r="C25" s="32">
        <v>4010.36</v>
      </c>
      <c r="D25" s="32">
        <v>13000</v>
      </c>
      <c r="E25" s="70">
        <v>13000</v>
      </c>
      <c r="F25" s="33">
        <v>8400</v>
      </c>
      <c r="G25" s="33">
        <f t="shared" si="2"/>
        <v>209.45750506188969</v>
      </c>
      <c r="H25" s="33">
        <f t="shared" si="0"/>
        <v>64.615384615384613</v>
      </c>
    </row>
    <row r="26" spans="2:8">
      <c r="B26" s="25" t="s">
        <v>38</v>
      </c>
      <c r="C26" s="20"/>
      <c r="D26" s="20"/>
      <c r="E26" s="70"/>
      <c r="F26" s="33"/>
      <c r="G26" s="22"/>
      <c r="H26" s="22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13"/>
  <sheetViews>
    <sheetView workbookViewId="0">
      <selection activeCell="G9" sqref="G9"/>
    </sheetView>
  </sheetViews>
  <sheetFormatPr defaultColWidth="9"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4"/>
      <c r="C1" s="4"/>
      <c r="D1" s="4"/>
      <c r="E1" s="4"/>
      <c r="F1" s="18"/>
      <c r="G1" s="18"/>
      <c r="H1" s="18"/>
    </row>
    <row r="2" spans="2:8" ht="15.75" customHeight="1">
      <c r="B2" s="105" t="s">
        <v>79</v>
      </c>
      <c r="C2" s="105"/>
      <c r="D2" s="105"/>
      <c r="E2" s="105"/>
      <c r="F2" s="105"/>
      <c r="G2" s="105"/>
      <c r="H2" s="105"/>
    </row>
    <row r="3" spans="2:8" ht="18">
      <c r="B3" s="4"/>
      <c r="C3" s="4"/>
      <c r="D3" s="4"/>
      <c r="E3" s="4"/>
      <c r="F3" s="18"/>
      <c r="G3" s="18"/>
      <c r="H3" s="18"/>
    </row>
    <row r="4" spans="2:8" ht="25.5">
      <c r="B4" s="9" t="s">
        <v>3</v>
      </c>
      <c r="C4" s="77" t="s">
        <v>164</v>
      </c>
      <c r="D4" s="77" t="s">
        <v>153</v>
      </c>
      <c r="E4" s="77" t="s">
        <v>154</v>
      </c>
      <c r="F4" s="77" t="s">
        <v>165</v>
      </c>
      <c r="G4" s="9" t="s">
        <v>4</v>
      </c>
      <c r="H4" s="9" t="s">
        <v>5</v>
      </c>
    </row>
    <row r="5" spans="2:8">
      <c r="B5" s="9">
        <v>1</v>
      </c>
      <c r="C5" s="9">
        <v>2</v>
      </c>
      <c r="D5" s="9">
        <v>3</v>
      </c>
      <c r="E5" s="9">
        <v>4</v>
      </c>
      <c r="F5" s="9">
        <v>5</v>
      </c>
      <c r="G5" s="9" t="s">
        <v>6</v>
      </c>
      <c r="H5" s="9" t="s">
        <v>7</v>
      </c>
    </row>
    <row r="6" spans="2:8" ht="15.75" customHeight="1">
      <c r="B6" s="19" t="s">
        <v>77</v>
      </c>
      <c r="C6" s="20"/>
      <c r="D6" s="20"/>
      <c r="E6" s="20"/>
      <c r="F6" s="22"/>
      <c r="G6" s="22"/>
      <c r="H6" s="22"/>
    </row>
    <row r="7" spans="2:8" ht="15.75" customHeight="1">
      <c r="B7" s="19" t="s">
        <v>80</v>
      </c>
      <c r="C7" s="20"/>
      <c r="D7" s="20"/>
      <c r="E7" s="20"/>
      <c r="F7" s="22"/>
      <c r="G7" s="22"/>
      <c r="H7" s="22"/>
    </row>
    <row r="8" spans="2:8">
      <c r="B8" s="28" t="s">
        <v>81</v>
      </c>
      <c r="C8" s="32">
        <v>15662.69</v>
      </c>
      <c r="D8" s="32">
        <v>48764.480000000003</v>
      </c>
      <c r="E8" s="32">
        <v>48764.480000000003</v>
      </c>
      <c r="F8" s="78">
        <v>27018.67</v>
      </c>
      <c r="G8" s="33">
        <f>F8/C8*100</f>
        <v>172.50338224149235</v>
      </c>
      <c r="H8" s="33">
        <f>F8/D8*100</f>
        <v>55.406455682496755</v>
      </c>
    </row>
    <row r="9" spans="2:8">
      <c r="B9" s="27" t="s">
        <v>9</v>
      </c>
      <c r="C9" s="20"/>
      <c r="D9" s="20"/>
      <c r="E9" s="20"/>
      <c r="F9" s="22"/>
      <c r="G9" s="22"/>
      <c r="H9" s="22"/>
    </row>
    <row r="10" spans="2:8">
      <c r="B10" s="26" t="s">
        <v>38</v>
      </c>
      <c r="C10" s="20"/>
      <c r="D10" s="20"/>
      <c r="E10" s="20"/>
      <c r="F10" s="22"/>
      <c r="G10" s="22"/>
      <c r="H10" s="22"/>
    </row>
    <row r="11" spans="2:8">
      <c r="B11" s="19" t="s">
        <v>9</v>
      </c>
      <c r="C11" s="20"/>
      <c r="D11" s="20"/>
      <c r="E11" s="21"/>
      <c r="F11" s="22"/>
      <c r="G11" s="22"/>
      <c r="H11" s="22"/>
    </row>
    <row r="12" spans="2:8">
      <c r="B12" s="24" t="s">
        <v>9</v>
      </c>
      <c r="C12" s="20"/>
      <c r="D12" s="20"/>
      <c r="E12" s="21"/>
      <c r="F12" s="22"/>
      <c r="G12" s="22"/>
      <c r="H12" s="22"/>
    </row>
    <row r="13" spans="2:8">
      <c r="B13" s="25" t="s">
        <v>38</v>
      </c>
      <c r="C13" s="20"/>
      <c r="D13" s="20"/>
      <c r="E13" s="21"/>
      <c r="F13" s="22"/>
      <c r="G13" s="22"/>
      <c r="H13" s="22"/>
    </row>
  </sheetData>
  <mergeCells count="1">
    <mergeCell ref="B2:H2"/>
  </mergeCells>
  <pageMargins left="0.7" right="0.7" top="0.75" bottom="0.75" header="0.3" footer="0.3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16"/>
  <sheetViews>
    <sheetView workbookViewId="0">
      <selection activeCell="J5" sqref="J5"/>
    </sheetView>
  </sheetViews>
  <sheetFormatPr defaultColWidth="9" defaultRowHeight="15"/>
  <cols>
    <col min="2" max="2" width="7.42578125" customWidth="1"/>
    <col min="3" max="4" width="8.42578125" customWidth="1"/>
    <col min="5" max="5" width="5.42578125" customWidth="1"/>
    <col min="6" max="10" width="25.28515625" customWidth="1"/>
    <col min="11" max="12" width="15.7109375" customWidth="1"/>
  </cols>
  <sheetData>
    <row r="1" spans="2:12" ht="18" customHeight="1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8" customHeight="1">
      <c r="B2" s="105" t="s">
        <v>82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2:12" ht="15.75" customHeight="1">
      <c r="B3" s="105" t="s">
        <v>83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2:12" ht="18">
      <c r="B4" s="4"/>
      <c r="C4" s="4"/>
      <c r="D4" s="4"/>
      <c r="E4" s="4"/>
      <c r="F4" s="4"/>
      <c r="G4" s="4"/>
      <c r="H4" s="4"/>
      <c r="I4" s="4"/>
      <c r="J4" s="18"/>
      <c r="K4" s="18"/>
      <c r="L4" s="18"/>
    </row>
    <row r="5" spans="2:12" ht="25.5" customHeight="1">
      <c r="B5" s="133" t="s">
        <v>3</v>
      </c>
      <c r="C5" s="134"/>
      <c r="D5" s="134"/>
      <c r="E5" s="134"/>
      <c r="F5" s="135"/>
      <c r="G5" s="8" t="s">
        <v>140</v>
      </c>
      <c r="H5" s="9" t="s">
        <v>144</v>
      </c>
      <c r="I5" s="8" t="s">
        <v>151</v>
      </c>
      <c r="J5" s="8" t="s">
        <v>146</v>
      </c>
      <c r="K5" s="8" t="s">
        <v>4</v>
      </c>
      <c r="L5" s="8" t="s">
        <v>5</v>
      </c>
    </row>
    <row r="6" spans="2:12">
      <c r="B6" s="133">
        <v>1</v>
      </c>
      <c r="C6" s="134"/>
      <c r="D6" s="134"/>
      <c r="E6" s="134"/>
      <c r="F6" s="135"/>
      <c r="G6" s="8">
        <v>2</v>
      </c>
      <c r="H6" s="8">
        <v>3</v>
      </c>
      <c r="I6" s="8">
        <v>4</v>
      </c>
      <c r="J6" s="8">
        <v>5</v>
      </c>
      <c r="K6" s="8" t="s">
        <v>6</v>
      </c>
      <c r="L6" s="8" t="s">
        <v>7</v>
      </c>
    </row>
    <row r="7" spans="2:12" ht="25.5">
      <c r="B7" s="19">
        <v>8</v>
      </c>
      <c r="C7" s="19"/>
      <c r="D7" s="19"/>
      <c r="E7" s="19"/>
      <c r="F7" s="19" t="s">
        <v>84</v>
      </c>
      <c r="G7" s="20"/>
      <c r="H7" s="20"/>
      <c r="I7" s="20"/>
      <c r="J7" s="22"/>
      <c r="K7" s="22"/>
      <c r="L7" s="22"/>
    </row>
    <row r="8" spans="2:12">
      <c r="B8" s="19"/>
      <c r="C8" s="25">
        <v>84</v>
      </c>
      <c r="D8" s="25"/>
      <c r="E8" s="25"/>
      <c r="F8" s="25" t="s">
        <v>85</v>
      </c>
      <c r="G8" s="20"/>
      <c r="H8" s="20"/>
      <c r="I8" s="20"/>
      <c r="J8" s="22"/>
      <c r="K8" s="22"/>
      <c r="L8" s="22"/>
    </row>
    <row r="9" spans="2:12" ht="51">
      <c r="B9" s="26"/>
      <c r="C9" s="26"/>
      <c r="D9" s="26">
        <v>841</v>
      </c>
      <c r="E9" s="26"/>
      <c r="F9" s="61" t="s">
        <v>86</v>
      </c>
      <c r="G9" s="20"/>
      <c r="H9" s="20"/>
      <c r="I9" s="20"/>
      <c r="J9" s="22"/>
      <c r="K9" s="22"/>
      <c r="L9" s="22"/>
    </row>
    <row r="10" spans="2:12" ht="25.5">
      <c r="B10" s="26"/>
      <c r="C10" s="26"/>
      <c r="D10" s="26"/>
      <c r="E10" s="26">
        <v>8413</v>
      </c>
      <c r="F10" s="61" t="s">
        <v>87</v>
      </c>
      <c r="G10" s="20"/>
      <c r="H10" s="20"/>
      <c r="I10" s="20"/>
      <c r="J10" s="22"/>
      <c r="K10" s="22"/>
      <c r="L10" s="22"/>
    </row>
    <row r="11" spans="2:12">
      <c r="B11" s="26"/>
      <c r="C11" s="26"/>
      <c r="D11" s="26"/>
      <c r="E11" s="59" t="s">
        <v>34</v>
      </c>
      <c r="F11" s="28"/>
      <c r="G11" s="20"/>
      <c r="H11" s="20"/>
      <c r="I11" s="20"/>
      <c r="J11" s="22"/>
      <c r="K11" s="22"/>
      <c r="L11" s="22"/>
    </row>
    <row r="12" spans="2:12" ht="25.5">
      <c r="B12" s="29">
        <v>5</v>
      </c>
      <c r="C12" s="29"/>
      <c r="D12" s="29"/>
      <c r="E12" s="29"/>
      <c r="F12" s="30" t="s">
        <v>88</v>
      </c>
      <c r="G12" s="20"/>
      <c r="H12" s="20"/>
      <c r="I12" s="20"/>
      <c r="J12" s="22"/>
      <c r="K12" s="22"/>
      <c r="L12" s="22"/>
    </row>
    <row r="13" spans="2:12" ht="25.5">
      <c r="B13" s="25"/>
      <c r="C13" s="25">
        <v>54</v>
      </c>
      <c r="D13" s="25"/>
      <c r="E13" s="25"/>
      <c r="F13" s="31" t="s">
        <v>89</v>
      </c>
      <c r="G13" s="20"/>
      <c r="H13" s="20"/>
      <c r="I13" s="21"/>
      <c r="J13" s="22"/>
      <c r="K13" s="22"/>
      <c r="L13" s="22"/>
    </row>
    <row r="14" spans="2:12" ht="63.75">
      <c r="B14" s="25"/>
      <c r="C14" s="25"/>
      <c r="D14" s="25">
        <v>541</v>
      </c>
      <c r="E14" s="25"/>
      <c r="F14" s="61" t="s">
        <v>90</v>
      </c>
      <c r="G14" s="20"/>
      <c r="H14" s="20"/>
      <c r="I14" s="21"/>
      <c r="J14" s="22"/>
      <c r="K14" s="22"/>
      <c r="L14" s="22"/>
    </row>
    <row r="15" spans="2:12" ht="38.25">
      <c r="B15" s="25"/>
      <c r="C15" s="25"/>
      <c r="D15" s="25"/>
      <c r="E15" s="25">
        <v>5413</v>
      </c>
      <c r="F15" s="61" t="s">
        <v>91</v>
      </c>
      <c r="G15" s="20"/>
      <c r="H15" s="20"/>
      <c r="I15" s="21"/>
      <c r="J15" s="22"/>
      <c r="K15" s="22"/>
      <c r="L15" s="22"/>
    </row>
    <row r="16" spans="2:12">
      <c r="B16" s="26" t="s">
        <v>38</v>
      </c>
      <c r="C16" s="29"/>
      <c r="D16" s="29"/>
      <c r="E16" s="29"/>
      <c r="F16" s="30" t="s">
        <v>34</v>
      </c>
      <c r="G16" s="20"/>
      <c r="H16" s="20"/>
      <c r="I16" s="20"/>
      <c r="J16" s="22"/>
      <c r="K16" s="22"/>
      <c r="L16" s="22"/>
    </row>
  </sheetData>
  <mergeCells count="4">
    <mergeCell ref="B2:L2"/>
    <mergeCell ref="B3:L3"/>
    <mergeCell ref="B5:F5"/>
    <mergeCell ref="B6:F6"/>
  </mergeCells>
  <pageMargins left="0.7" right="0.7" top="0.75" bottom="0.75" header="0.3" footer="0.3"/>
  <pageSetup paperSize="9" scale="66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8"/>
  <sheetViews>
    <sheetView workbookViewId="0">
      <selection activeCell="F4" sqref="F4"/>
    </sheetView>
  </sheetViews>
  <sheetFormatPr defaultColWidth="9"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4"/>
      <c r="C1" s="4"/>
      <c r="D1" s="4"/>
      <c r="E1" s="4"/>
      <c r="F1" s="18"/>
      <c r="G1" s="18"/>
      <c r="H1" s="18"/>
    </row>
    <row r="2" spans="2:8" ht="15.75" customHeight="1">
      <c r="B2" s="105" t="s">
        <v>92</v>
      </c>
      <c r="C2" s="105"/>
      <c r="D2" s="105"/>
      <c r="E2" s="105"/>
      <c r="F2" s="105"/>
      <c r="G2" s="105"/>
      <c r="H2" s="105"/>
    </row>
    <row r="3" spans="2:8" ht="18">
      <c r="B3" s="4"/>
      <c r="C3" s="4"/>
      <c r="D3" s="4"/>
      <c r="E3" s="4"/>
      <c r="F3" s="18"/>
      <c r="G3" s="18"/>
      <c r="H3" s="18"/>
    </row>
    <row r="4" spans="2:8" ht="25.5">
      <c r="B4" s="9" t="s">
        <v>3</v>
      </c>
      <c r="C4" s="9" t="s">
        <v>140</v>
      </c>
      <c r="D4" s="9" t="s">
        <v>144</v>
      </c>
      <c r="E4" s="9" t="s">
        <v>145</v>
      </c>
      <c r="F4" s="9" t="s">
        <v>146</v>
      </c>
      <c r="G4" s="9" t="s">
        <v>4</v>
      </c>
      <c r="H4" s="9" t="s">
        <v>5</v>
      </c>
    </row>
    <row r="5" spans="2:8">
      <c r="B5" s="9">
        <v>1</v>
      </c>
      <c r="C5" s="9">
        <v>2</v>
      </c>
      <c r="D5" s="9">
        <v>3</v>
      </c>
      <c r="E5" s="9">
        <v>4</v>
      </c>
      <c r="F5" s="9">
        <v>5</v>
      </c>
      <c r="G5" s="9" t="s">
        <v>6</v>
      </c>
      <c r="H5" s="9" t="s">
        <v>7</v>
      </c>
    </row>
    <row r="6" spans="2:8">
      <c r="B6" s="19" t="s">
        <v>93</v>
      </c>
      <c r="C6" s="20" t="s">
        <v>9</v>
      </c>
      <c r="D6" s="20" t="s">
        <v>9</v>
      </c>
      <c r="E6" s="21"/>
      <c r="F6" s="22" t="s">
        <v>9</v>
      </c>
      <c r="G6" s="22" t="s">
        <v>9</v>
      </c>
      <c r="H6" s="22" t="s">
        <v>9</v>
      </c>
    </row>
    <row r="7" spans="2:8">
      <c r="B7" s="19" t="s">
        <v>70</v>
      </c>
      <c r="C7" s="20" t="s">
        <v>9</v>
      </c>
      <c r="D7" s="20" t="s">
        <v>9</v>
      </c>
      <c r="E7" s="20"/>
      <c r="F7" s="22" t="s">
        <v>9</v>
      </c>
      <c r="G7" s="22" t="s">
        <v>9</v>
      </c>
      <c r="H7" s="22" t="s">
        <v>9</v>
      </c>
    </row>
    <row r="8" spans="2:8">
      <c r="B8" s="64" t="s">
        <v>94</v>
      </c>
      <c r="C8" s="20" t="s">
        <v>9</v>
      </c>
      <c r="D8" s="20" t="s">
        <v>9</v>
      </c>
      <c r="E8" s="20"/>
      <c r="F8" s="22" t="s">
        <v>9</v>
      </c>
      <c r="G8" s="22" t="s">
        <v>9</v>
      </c>
      <c r="H8" s="22" t="s">
        <v>9</v>
      </c>
    </row>
    <row r="9" spans="2:8">
      <c r="B9" s="23" t="s">
        <v>95</v>
      </c>
      <c r="C9" s="20"/>
      <c r="D9" s="20"/>
      <c r="E9" s="20"/>
      <c r="F9" s="22"/>
      <c r="G9" s="22"/>
      <c r="H9" s="22" t="s">
        <v>9</v>
      </c>
    </row>
    <row r="10" spans="2:8">
      <c r="B10" s="23" t="s">
        <v>34</v>
      </c>
      <c r="C10" s="20"/>
      <c r="D10" s="20"/>
      <c r="E10" s="20"/>
      <c r="F10" s="22"/>
      <c r="G10" s="22"/>
      <c r="H10" s="22" t="s">
        <v>9</v>
      </c>
    </row>
    <row r="11" spans="2:8">
      <c r="B11" s="19" t="s">
        <v>73</v>
      </c>
      <c r="C11" s="20"/>
      <c r="D11" s="20" t="s">
        <v>9</v>
      </c>
      <c r="E11" s="21"/>
      <c r="F11" s="22"/>
      <c r="G11" s="22"/>
      <c r="H11" s="22" t="s">
        <v>9</v>
      </c>
    </row>
    <row r="12" spans="2:8">
      <c r="B12" s="24" t="s">
        <v>96</v>
      </c>
      <c r="C12" s="20"/>
      <c r="D12" s="20" t="s">
        <v>9</v>
      </c>
      <c r="E12" s="21"/>
      <c r="F12" s="22"/>
      <c r="G12" s="22"/>
      <c r="H12" s="22" t="s">
        <v>9</v>
      </c>
    </row>
    <row r="13" spans="2:8">
      <c r="B13" s="19" t="s">
        <v>75</v>
      </c>
      <c r="C13" s="20"/>
      <c r="D13" s="20"/>
      <c r="E13" s="21"/>
      <c r="F13" s="22" t="s">
        <v>9</v>
      </c>
      <c r="G13" s="22"/>
      <c r="H13" s="22" t="s">
        <v>9</v>
      </c>
    </row>
    <row r="14" spans="2:8">
      <c r="B14" s="24" t="s">
        <v>97</v>
      </c>
      <c r="C14" s="20"/>
      <c r="D14" s="20"/>
      <c r="E14" s="21"/>
      <c r="F14" s="22" t="s">
        <v>9</v>
      </c>
      <c r="G14" s="22"/>
      <c r="H14" s="22" t="s">
        <v>9</v>
      </c>
    </row>
    <row r="15" spans="2:8">
      <c r="B15" s="25" t="s">
        <v>38</v>
      </c>
      <c r="C15" s="20"/>
      <c r="D15" s="20"/>
      <c r="E15" s="21"/>
      <c r="F15" s="22"/>
      <c r="G15" s="22"/>
      <c r="H15" s="22" t="s">
        <v>9</v>
      </c>
    </row>
    <row r="16" spans="2:8">
      <c r="B16" s="24"/>
      <c r="C16" s="20"/>
      <c r="D16" s="20"/>
      <c r="E16" s="21"/>
      <c r="F16" s="22"/>
      <c r="G16" s="22"/>
      <c r="H16" s="22" t="s">
        <v>9</v>
      </c>
    </row>
    <row r="17" spans="2:8" ht="15.75" customHeight="1">
      <c r="B17" s="19" t="s">
        <v>98</v>
      </c>
      <c r="C17" s="20" t="s">
        <v>9</v>
      </c>
      <c r="D17" s="20">
        <v>0</v>
      </c>
      <c r="E17" s="21"/>
      <c r="F17" s="22" t="s">
        <v>9</v>
      </c>
      <c r="G17" s="22" t="s">
        <v>9</v>
      </c>
      <c r="H17" s="22" t="s">
        <v>9</v>
      </c>
    </row>
    <row r="18" spans="2:8" ht="15.75" customHeight="1">
      <c r="B18" s="19" t="s">
        <v>70</v>
      </c>
      <c r="C18" s="20" t="s">
        <v>9</v>
      </c>
      <c r="D18" s="20" t="s">
        <v>9</v>
      </c>
      <c r="E18" s="20"/>
      <c r="F18" s="22" t="s">
        <v>9</v>
      </c>
      <c r="G18" s="22" t="s">
        <v>9</v>
      </c>
      <c r="H18" s="22" t="s">
        <v>9</v>
      </c>
    </row>
    <row r="19" spans="2:8">
      <c r="B19" s="64" t="s">
        <v>94</v>
      </c>
      <c r="C19" s="20" t="s">
        <v>9</v>
      </c>
      <c r="D19" s="20" t="s">
        <v>9</v>
      </c>
      <c r="E19" s="20"/>
      <c r="F19" s="22" t="s">
        <v>9</v>
      </c>
      <c r="G19" s="22" t="s">
        <v>9</v>
      </c>
      <c r="H19" s="22" t="s">
        <v>9</v>
      </c>
    </row>
    <row r="20" spans="2:8">
      <c r="B20" s="23" t="s">
        <v>95</v>
      </c>
      <c r="C20" s="20" t="s">
        <v>9</v>
      </c>
      <c r="D20" s="20" t="s">
        <v>9</v>
      </c>
      <c r="E20" s="20"/>
      <c r="F20" s="22"/>
      <c r="G20" s="22"/>
      <c r="H20" s="22" t="s">
        <v>9</v>
      </c>
    </row>
    <row r="21" spans="2:8">
      <c r="B21" s="23" t="s">
        <v>34</v>
      </c>
      <c r="C21" s="20"/>
      <c r="D21" s="20"/>
      <c r="E21" s="20"/>
      <c r="F21" s="22"/>
      <c r="G21" s="22"/>
      <c r="H21" s="22" t="s">
        <v>9</v>
      </c>
    </row>
    <row r="22" spans="2:8">
      <c r="B22" s="19" t="s">
        <v>73</v>
      </c>
      <c r="C22" s="20"/>
      <c r="D22" s="20" t="s">
        <v>9</v>
      </c>
      <c r="E22" s="21"/>
      <c r="F22" s="22" t="s">
        <v>9</v>
      </c>
      <c r="G22" s="22"/>
      <c r="H22" s="22" t="s">
        <v>9</v>
      </c>
    </row>
    <row r="23" spans="2:8">
      <c r="B23" s="24" t="s">
        <v>99</v>
      </c>
      <c r="C23" s="20"/>
      <c r="D23" s="20" t="s">
        <v>9</v>
      </c>
      <c r="E23" s="21"/>
      <c r="F23" s="22" t="s">
        <v>9</v>
      </c>
      <c r="G23" s="22"/>
      <c r="H23" s="22" t="s">
        <v>9</v>
      </c>
    </row>
    <row r="24" spans="2:8">
      <c r="B24" s="19" t="s">
        <v>75</v>
      </c>
      <c r="C24" s="20"/>
      <c r="D24" s="20" t="s">
        <v>9</v>
      </c>
      <c r="E24" s="21"/>
      <c r="F24" s="22" t="s">
        <v>9</v>
      </c>
      <c r="G24" s="22"/>
      <c r="H24" s="22" t="s">
        <v>9</v>
      </c>
    </row>
    <row r="25" spans="2:8">
      <c r="B25" s="24" t="s">
        <v>100</v>
      </c>
      <c r="C25" s="20"/>
      <c r="D25" s="20" t="s">
        <v>9</v>
      </c>
      <c r="E25" s="21"/>
      <c r="F25" s="22" t="s">
        <v>9</v>
      </c>
      <c r="G25" s="22"/>
      <c r="H25" s="22" t="s">
        <v>9</v>
      </c>
    </row>
    <row r="26" spans="2:8">
      <c r="B26" s="25" t="s">
        <v>38</v>
      </c>
      <c r="C26" s="20"/>
      <c r="D26" s="20"/>
      <c r="E26" s="21"/>
      <c r="F26" s="22"/>
      <c r="G26" s="22"/>
      <c r="H26" s="22"/>
    </row>
    <row r="28" spans="2:8">
      <c r="B28" t="s">
        <v>101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62"/>
  <sheetViews>
    <sheetView tabSelected="1" topLeftCell="A19" workbookViewId="0">
      <selection activeCell="H16" sqref="H16"/>
    </sheetView>
  </sheetViews>
  <sheetFormatPr defaultColWidth="9" defaultRowHeight="15"/>
  <cols>
    <col min="2" max="2" width="7.42578125" customWidth="1"/>
    <col min="3" max="3" width="8.42578125" customWidth="1"/>
    <col min="4" max="4" width="26.42578125" customWidth="1"/>
    <col min="5" max="5" width="45.28515625" customWidth="1"/>
    <col min="6" max="6" width="25.28515625" style="3" customWidth="1"/>
    <col min="7" max="7" width="19.140625" customWidth="1"/>
    <col min="8" max="8" width="25.28515625" style="3" customWidth="1"/>
    <col min="9" max="9" width="12.85546875" customWidth="1"/>
  </cols>
  <sheetData>
    <row r="1" spans="2:10" ht="18">
      <c r="B1" s="4"/>
      <c r="C1" s="4"/>
      <c r="E1" s="4"/>
      <c r="F1" s="5"/>
      <c r="G1" s="4"/>
      <c r="H1" s="5"/>
      <c r="I1" s="18"/>
    </row>
    <row r="2" spans="2:10" ht="18" customHeight="1">
      <c r="B2" s="105" t="s">
        <v>102</v>
      </c>
      <c r="C2" s="136"/>
      <c r="D2" s="136"/>
      <c r="E2" s="136"/>
      <c r="F2" s="137"/>
      <c r="G2" s="136"/>
      <c r="H2" s="137"/>
      <c r="I2" s="136"/>
    </row>
    <row r="3" spans="2:10" ht="18">
      <c r="B3" s="4"/>
      <c r="C3" s="4"/>
      <c r="D3" s="4"/>
      <c r="E3" s="4"/>
      <c r="F3" s="5"/>
      <c r="G3" s="4"/>
      <c r="H3" s="5"/>
      <c r="I3" s="18"/>
    </row>
    <row r="4" spans="2:10" ht="15.75">
      <c r="B4" s="138" t="s">
        <v>103</v>
      </c>
      <c r="C4" s="138"/>
      <c r="D4" s="138"/>
      <c r="E4" s="138"/>
      <c r="F4" s="139"/>
      <c r="G4" s="138"/>
      <c r="H4" s="139"/>
      <c r="I4" s="138"/>
    </row>
    <row r="5" spans="2:10" ht="18">
      <c r="B5" s="4"/>
      <c r="C5" s="4"/>
      <c r="D5" s="4"/>
      <c r="E5" s="4"/>
      <c r="F5" s="5"/>
      <c r="G5" s="4"/>
      <c r="H5" s="5"/>
      <c r="I5" s="18"/>
    </row>
    <row r="6" spans="2:10" ht="25.5">
      <c r="B6" s="133" t="s">
        <v>3</v>
      </c>
      <c r="C6" s="134"/>
      <c r="D6" s="134"/>
      <c r="E6" s="135"/>
      <c r="F6" s="76" t="s">
        <v>153</v>
      </c>
      <c r="G6" s="77" t="s">
        <v>154</v>
      </c>
      <c r="H6" s="76" t="s">
        <v>166</v>
      </c>
      <c r="I6" s="9" t="s">
        <v>5</v>
      </c>
    </row>
    <row r="7" spans="2:10" s="1" customFormat="1" ht="15.75" customHeight="1">
      <c r="B7" s="140">
        <v>1</v>
      </c>
      <c r="C7" s="141"/>
      <c r="D7" s="141"/>
      <c r="E7" s="142"/>
      <c r="F7" s="10">
        <v>2</v>
      </c>
      <c r="G7" s="11">
        <v>3</v>
      </c>
      <c r="H7" s="10">
        <v>4</v>
      </c>
      <c r="I7" s="11" t="s">
        <v>104</v>
      </c>
    </row>
    <row r="8" spans="2:10" s="2" customFormat="1" ht="30" customHeight="1">
      <c r="B8" s="143">
        <v>50784</v>
      </c>
      <c r="C8" s="144"/>
      <c r="D8" s="145"/>
      <c r="E8" s="14" t="s">
        <v>105</v>
      </c>
      <c r="F8" s="72">
        <v>49064.480000000003</v>
      </c>
      <c r="G8" s="72">
        <v>49064.480000000003</v>
      </c>
      <c r="H8" s="72">
        <v>30998.720000000001</v>
      </c>
      <c r="I8" s="73">
        <f>H8/F8*100</f>
        <v>63.1795547410265</v>
      </c>
    </row>
    <row r="9" spans="2:10" s="2" customFormat="1" ht="30" customHeight="1">
      <c r="B9" s="143" t="s">
        <v>106</v>
      </c>
      <c r="C9" s="144"/>
      <c r="D9" s="145"/>
      <c r="E9" s="15" t="s">
        <v>107</v>
      </c>
      <c r="F9" s="72">
        <v>35864.480000000003</v>
      </c>
      <c r="G9" s="72">
        <v>35864.480000000003</v>
      </c>
      <c r="H9" s="72">
        <v>22487.22</v>
      </c>
      <c r="I9" s="73">
        <f t="shared" ref="I9:I41" si="0">H9/F9*100</f>
        <v>62.70053267188036</v>
      </c>
    </row>
    <row r="10" spans="2:10" s="2" customFormat="1" ht="30" customHeight="1">
      <c r="B10" s="146" t="s">
        <v>73</v>
      </c>
      <c r="C10" s="146"/>
      <c r="D10" s="146"/>
      <c r="E10" s="15" t="s">
        <v>108</v>
      </c>
      <c r="F10" s="72">
        <v>200</v>
      </c>
      <c r="G10" s="72">
        <v>200</v>
      </c>
      <c r="H10" s="72">
        <v>111.5</v>
      </c>
      <c r="I10" s="73">
        <f t="shared" si="0"/>
        <v>55.75</v>
      </c>
    </row>
    <row r="11" spans="2:10" s="2" customFormat="1" ht="30" customHeight="1">
      <c r="B11" s="143" t="s">
        <v>75</v>
      </c>
      <c r="C11" s="144"/>
      <c r="D11" s="145"/>
      <c r="E11" s="14" t="s">
        <v>109</v>
      </c>
      <c r="F11" s="72">
        <v>13000</v>
      </c>
      <c r="G11" s="73">
        <v>13000</v>
      </c>
      <c r="H11" s="73">
        <v>8400</v>
      </c>
      <c r="I11" s="73">
        <f t="shared" si="0"/>
        <v>64.615384615384613</v>
      </c>
    </row>
    <row r="12" spans="2:10" s="2" customFormat="1" ht="30" customHeight="1">
      <c r="B12" s="143">
        <v>1000</v>
      </c>
      <c r="C12" s="144"/>
      <c r="D12" s="145"/>
      <c r="E12" s="14" t="s">
        <v>110</v>
      </c>
      <c r="F12" s="72">
        <v>49064.480000000003</v>
      </c>
      <c r="G12" s="73">
        <v>49064.480000000003</v>
      </c>
      <c r="H12" s="73">
        <v>30998.720000000001</v>
      </c>
      <c r="I12" s="73">
        <f t="shared" si="0"/>
        <v>63.1795547410265</v>
      </c>
    </row>
    <row r="13" spans="2:10" s="2" customFormat="1" ht="30" customHeight="1">
      <c r="B13" s="147" t="s">
        <v>111</v>
      </c>
      <c r="C13" s="148"/>
      <c r="D13" s="149"/>
      <c r="E13" s="82" t="s">
        <v>112</v>
      </c>
      <c r="F13" s="83">
        <v>32911.96</v>
      </c>
      <c r="G13" s="83">
        <v>32911.96</v>
      </c>
      <c r="H13" s="83">
        <f t="shared" ref="H13" si="1">H14+H15</f>
        <v>27347.89</v>
      </c>
      <c r="I13" s="84">
        <f t="shared" si="0"/>
        <v>83.094078869809024</v>
      </c>
      <c r="J13" s="81" t="s">
        <v>9</v>
      </c>
    </row>
    <row r="14" spans="2:10" s="2" customFormat="1" ht="30" customHeight="1">
      <c r="B14" s="146" t="s">
        <v>113</v>
      </c>
      <c r="C14" s="146"/>
      <c r="D14" s="146"/>
      <c r="E14" s="15" t="s">
        <v>112</v>
      </c>
      <c r="F14" s="72">
        <v>32711.96</v>
      </c>
      <c r="G14" s="72">
        <v>32711.96</v>
      </c>
      <c r="H14" s="72">
        <v>27236.03</v>
      </c>
      <c r="I14" s="73">
        <f t="shared" si="0"/>
        <v>83.260159281192571</v>
      </c>
      <c r="J14" s="81" t="s">
        <v>9</v>
      </c>
    </row>
    <row r="15" spans="2:10" s="2" customFormat="1" ht="30" customHeight="1">
      <c r="B15" s="12" t="s">
        <v>114</v>
      </c>
      <c r="C15" s="13" t="s">
        <v>115</v>
      </c>
      <c r="D15" s="14" t="s">
        <v>116</v>
      </c>
      <c r="E15" s="15" t="s">
        <v>112</v>
      </c>
      <c r="F15" s="72">
        <v>200</v>
      </c>
      <c r="G15" s="73">
        <v>200</v>
      </c>
      <c r="H15" s="73">
        <v>111.86</v>
      </c>
      <c r="I15" s="73">
        <f t="shared" si="0"/>
        <v>55.93</v>
      </c>
    </row>
    <row r="16" spans="2:10" s="2" customFormat="1" ht="30" customHeight="1">
      <c r="B16" s="150" t="s">
        <v>117</v>
      </c>
      <c r="C16" s="151"/>
      <c r="D16" s="152"/>
      <c r="E16" s="15" t="s">
        <v>112</v>
      </c>
      <c r="F16" s="72">
        <v>24508.52</v>
      </c>
      <c r="G16" s="72">
        <v>24508.52</v>
      </c>
      <c r="H16" s="72">
        <v>19818.45</v>
      </c>
      <c r="I16" s="73">
        <f t="shared" si="0"/>
        <v>80.86351195421021</v>
      </c>
      <c r="J16" s="81" t="s">
        <v>9</v>
      </c>
    </row>
    <row r="17" spans="2:9" s="2" customFormat="1" ht="30" customHeight="1">
      <c r="B17" s="12">
        <v>3111</v>
      </c>
      <c r="C17" s="16" t="s">
        <v>118</v>
      </c>
      <c r="D17" s="14" t="s">
        <v>119</v>
      </c>
      <c r="E17" s="17" t="s">
        <v>112</v>
      </c>
      <c r="F17" s="72">
        <v>20479.439999999999</v>
      </c>
      <c r="G17" s="73">
        <v>20479.439999999999</v>
      </c>
      <c r="H17" s="73">
        <v>11946.34</v>
      </c>
      <c r="I17" s="73">
        <f t="shared" si="0"/>
        <v>58.333333333333336</v>
      </c>
    </row>
    <row r="18" spans="2:9" s="2" customFormat="1" ht="30" customHeight="1">
      <c r="B18" s="12">
        <v>3121</v>
      </c>
      <c r="C18" s="13" t="s">
        <v>118</v>
      </c>
      <c r="D18" s="14" t="s">
        <v>45</v>
      </c>
      <c r="E18" s="75" t="s">
        <v>112</v>
      </c>
      <c r="F18" s="72">
        <v>650</v>
      </c>
      <c r="G18" s="73">
        <v>650</v>
      </c>
      <c r="H18" s="73">
        <v>100</v>
      </c>
      <c r="I18" s="73">
        <f t="shared" si="0"/>
        <v>15.384615384615385</v>
      </c>
    </row>
    <row r="19" spans="2:9" s="2" customFormat="1" ht="30" customHeight="1">
      <c r="B19" s="12">
        <v>3132</v>
      </c>
      <c r="C19" s="13" t="s">
        <v>118</v>
      </c>
      <c r="D19" s="14" t="s">
        <v>120</v>
      </c>
      <c r="E19" s="75" t="s">
        <v>112</v>
      </c>
      <c r="F19" s="103">
        <v>3379.08</v>
      </c>
      <c r="G19" s="104">
        <v>3379.08</v>
      </c>
      <c r="H19" s="104">
        <v>1971.13</v>
      </c>
      <c r="I19" s="104">
        <f t="shared" si="0"/>
        <v>58.333333333333336</v>
      </c>
    </row>
    <row r="20" spans="2:9" s="2" customFormat="1" ht="30" customHeight="1">
      <c r="B20" s="150" t="s">
        <v>121</v>
      </c>
      <c r="C20" s="151"/>
      <c r="D20" s="152"/>
      <c r="E20" s="80" t="s">
        <v>112</v>
      </c>
      <c r="F20" s="103">
        <v>7976.04</v>
      </c>
      <c r="G20" s="103">
        <v>7976.04</v>
      </c>
      <c r="H20" s="103">
        <f>SUM(H22:H31)</f>
        <v>12520.279999999999</v>
      </c>
      <c r="I20" s="104">
        <f t="shared" si="0"/>
        <v>156.97363603993961</v>
      </c>
    </row>
    <row r="21" spans="2:9" s="2" customFormat="1" ht="30" customHeight="1">
      <c r="B21" s="101">
        <v>3211</v>
      </c>
      <c r="C21" s="79"/>
      <c r="D21" s="102" t="s">
        <v>160</v>
      </c>
      <c r="E21" s="102" t="s">
        <v>112</v>
      </c>
      <c r="F21" s="103">
        <v>200</v>
      </c>
      <c r="G21" s="103">
        <v>200</v>
      </c>
      <c r="H21" s="103">
        <v>0</v>
      </c>
      <c r="I21" s="74"/>
    </row>
    <row r="22" spans="2:9" s="2" customFormat="1" ht="30" customHeight="1">
      <c r="B22" s="12">
        <v>3212</v>
      </c>
      <c r="C22" s="79" t="s">
        <v>147</v>
      </c>
      <c r="D22" s="80" t="s">
        <v>148</v>
      </c>
      <c r="E22" s="14" t="s">
        <v>112</v>
      </c>
      <c r="F22" s="72">
        <v>3083.4</v>
      </c>
      <c r="G22" s="73">
        <v>3083.4</v>
      </c>
      <c r="H22" s="73">
        <v>1541.7</v>
      </c>
      <c r="I22" s="73">
        <f t="shared" si="0"/>
        <v>50</v>
      </c>
    </row>
    <row r="23" spans="2:9" s="2" customFormat="1" ht="30" customHeight="1">
      <c r="B23" s="12">
        <v>3214</v>
      </c>
      <c r="C23" s="79" t="s">
        <v>149</v>
      </c>
      <c r="D23" s="80" t="s">
        <v>150</v>
      </c>
      <c r="E23" s="14" t="s">
        <v>112</v>
      </c>
      <c r="F23" s="72">
        <v>1200</v>
      </c>
      <c r="G23" s="73">
        <v>1200</v>
      </c>
      <c r="H23" s="73">
        <v>568.78</v>
      </c>
      <c r="I23" s="73">
        <f t="shared" si="0"/>
        <v>47.398333333333333</v>
      </c>
    </row>
    <row r="24" spans="2:9" s="2" customFormat="1" ht="30" customHeight="1">
      <c r="B24" s="12">
        <v>3221</v>
      </c>
      <c r="C24" s="13" t="s">
        <v>118</v>
      </c>
      <c r="D24" s="14" t="s">
        <v>122</v>
      </c>
      <c r="E24" s="14" t="s">
        <v>112</v>
      </c>
      <c r="F24" s="72">
        <v>220</v>
      </c>
      <c r="G24" s="73">
        <v>220</v>
      </c>
      <c r="H24" s="73">
        <v>367.2</v>
      </c>
      <c r="I24" s="73">
        <f t="shared" si="0"/>
        <v>166.90909090909091</v>
      </c>
    </row>
    <row r="25" spans="2:9" s="2" customFormat="1" ht="30" customHeight="1">
      <c r="B25" s="12">
        <v>3239</v>
      </c>
      <c r="C25" s="79" t="s">
        <v>167</v>
      </c>
      <c r="D25" s="80" t="s">
        <v>163</v>
      </c>
      <c r="E25" s="80" t="s">
        <v>112</v>
      </c>
      <c r="F25" s="72"/>
      <c r="G25" s="73"/>
      <c r="H25" s="73">
        <v>8000</v>
      </c>
      <c r="I25" s="73"/>
    </row>
    <row r="26" spans="2:9" s="2" customFormat="1" ht="30" customHeight="1">
      <c r="B26" s="12">
        <v>3231</v>
      </c>
      <c r="C26" s="13" t="s">
        <v>118</v>
      </c>
      <c r="D26" s="14" t="s">
        <v>124</v>
      </c>
      <c r="E26" s="14" t="s">
        <v>112</v>
      </c>
      <c r="F26" s="72">
        <v>20</v>
      </c>
      <c r="G26" s="73">
        <v>20</v>
      </c>
      <c r="H26" s="73">
        <v>11.39</v>
      </c>
      <c r="I26" s="73">
        <f t="shared" si="0"/>
        <v>56.95</v>
      </c>
    </row>
    <row r="27" spans="2:9" s="2" customFormat="1" ht="30" customHeight="1">
      <c r="B27" s="12">
        <v>3237</v>
      </c>
      <c r="C27" s="13" t="s">
        <v>118</v>
      </c>
      <c r="D27" s="14" t="s">
        <v>125</v>
      </c>
      <c r="E27" s="14" t="s">
        <v>112</v>
      </c>
      <c r="F27" s="72">
        <v>2400</v>
      </c>
      <c r="G27" s="73">
        <v>2400</v>
      </c>
      <c r="H27" s="73">
        <v>1600</v>
      </c>
      <c r="I27" s="73">
        <f t="shared" si="0"/>
        <v>66.666666666666657</v>
      </c>
    </row>
    <row r="28" spans="2:9" s="2" customFormat="1" ht="30" customHeight="1">
      <c r="B28" s="12">
        <v>3238</v>
      </c>
      <c r="C28" s="13" t="s">
        <v>118</v>
      </c>
      <c r="D28" s="14" t="s">
        <v>55</v>
      </c>
      <c r="E28" s="14" t="s">
        <v>112</v>
      </c>
      <c r="F28" s="72">
        <v>497.76</v>
      </c>
      <c r="G28" s="73">
        <v>497.76</v>
      </c>
      <c r="H28" s="73">
        <v>248.88</v>
      </c>
      <c r="I28" s="73">
        <f t="shared" si="0"/>
        <v>50</v>
      </c>
    </row>
    <row r="29" spans="2:9" s="2" customFormat="1" ht="30" customHeight="1">
      <c r="B29" s="12">
        <v>3293</v>
      </c>
      <c r="C29" s="13" t="s">
        <v>118</v>
      </c>
      <c r="D29" s="14" t="s">
        <v>57</v>
      </c>
      <c r="E29" s="14" t="s">
        <v>112</v>
      </c>
      <c r="F29" s="72">
        <v>100</v>
      </c>
      <c r="G29" s="73">
        <v>100</v>
      </c>
      <c r="H29" s="73">
        <v>54.89</v>
      </c>
      <c r="I29" s="73">
        <v>0</v>
      </c>
    </row>
    <row r="30" spans="2:9" s="2" customFormat="1" ht="30" customHeight="1">
      <c r="B30" s="12">
        <v>3295</v>
      </c>
      <c r="C30" s="13" t="s">
        <v>118</v>
      </c>
      <c r="D30" s="14" t="s">
        <v>126</v>
      </c>
      <c r="E30" s="14" t="s">
        <v>112</v>
      </c>
      <c r="F30" s="72">
        <v>254.88</v>
      </c>
      <c r="G30" s="73">
        <v>254.88</v>
      </c>
      <c r="H30" s="73">
        <v>127.44</v>
      </c>
      <c r="I30" s="73">
        <f t="shared" si="0"/>
        <v>50</v>
      </c>
    </row>
    <row r="31" spans="2:9" s="2" customFormat="1" ht="30" customHeight="1">
      <c r="B31" s="12"/>
      <c r="C31" s="79"/>
      <c r="D31" s="80"/>
      <c r="E31" s="80"/>
      <c r="F31" s="72"/>
      <c r="G31" s="72"/>
      <c r="H31" s="72"/>
      <c r="I31" s="73"/>
    </row>
    <row r="32" spans="2:9" s="2" customFormat="1" ht="30" customHeight="1">
      <c r="B32" s="150" t="s">
        <v>127</v>
      </c>
      <c r="C32" s="151"/>
      <c r="D32" s="152"/>
      <c r="E32" s="14" t="s">
        <v>112</v>
      </c>
      <c r="F32" s="72">
        <v>427.4</v>
      </c>
      <c r="G32" s="72">
        <v>427.4</v>
      </c>
      <c r="H32" s="72">
        <v>180.76</v>
      </c>
      <c r="I32" s="73">
        <f t="shared" si="0"/>
        <v>42.292934019653721</v>
      </c>
    </row>
    <row r="33" spans="2:9" s="2" customFormat="1" ht="30" customHeight="1">
      <c r="B33" s="12">
        <v>3431</v>
      </c>
      <c r="C33" s="13" t="s">
        <v>123</v>
      </c>
      <c r="D33" s="14" t="s">
        <v>61</v>
      </c>
      <c r="E33" s="14" t="s">
        <v>112</v>
      </c>
      <c r="F33" s="72">
        <v>0</v>
      </c>
      <c r="G33" s="73">
        <v>0</v>
      </c>
      <c r="H33" s="73">
        <v>0</v>
      </c>
      <c r="I33" s="73">
        <v>0</v>
      </c>
    </row>
    <row r="34" spans="2:9" s="2" customFormat="1" ht="30" customHeight="1">
      <c r="B34" s="12">
        <v>3431</v>
      </c>
      <c r="C34" s="13" t="s">
        <v>118</v>
      </c>
      <c r="D34" s="14" t="s">
        <v>61</v>
      </c>
      <c r="E34" s="14" t="s">
        <v>112</v>
      </c>
      <c r="F34" s="72">
        <v>427.4</v>
      </c>
      <c r="G34" s="73">
        <v>427.4</v>
      </c>
      <c r="H34" s="73">
        <v>180.76</v>
      </c>
      <c r="I34" s="73">
        <f t="shared" si="0"/>
        <v>42.292934019653721</v>
      </c>
    </row>
    <row r="35" spans="2:9" s="2" customFormat="1" ht="30" customHeight="1">
      <c r="B35" s="153" t="s">
        <v>128</v>
      </c>
      <c r="C35" s="153"/>
      <c r="D35" s="153"/>
      <c r="E35" s="82" t="s">
        <v>129</v>
      </c>
      <c r="F35" s="83">
        <f>F36</f>
        <v>8700</v>
      </c>
      <c r="G35" s="83">
        <f>G36</f>
        <v>8700</v>
      </c>
      <c r="H35" s="83">
        <f t="shared" ref="H35" si="2">H36</f>
        <v>6047.06</v>
      </c>
      <c r="I35" s="84">
        <f t="shared" si="0"/>
        <v>69.50643678160921</v>
      </c>
    </row>
    <row r="36" spans="2:9" s="2" customFormat="1" ht="30" customHeight="1">
      <c r="B36" s="12">
        <v>42</v>
      </c>
      <c r="C36" s="13" t="s">
        <v>9</v>
      </c>
      <c r="D36" s="14" t="s">
        <v>63</v>
      </c>
      <c r="E36" s="15" t="s">
        <v>129</v>
      </c>
      <c r="F36" s="72">
        <v>8700</v>
      </c>
      <c r="G36" s="72">
        <v>8700</v>
      </c>
      <c r="H36" s="72">
        <v>6047.06</v>
      </c>
      <c r="I36" s="73">
        <f t="shared" si="0"/>
        <v>69.50643678160921</v>
      </c>
    </row>
    <row r="37" spans="2:9" s="2" customFormat="1" ht="30" customHeight="1">
      <c r="B37" s="12">
        <v>4241</v>
      </c>
      <c r="C37" s="13" t="s">
        <v>130</v>
      </c>
      <c r="D37" s="14" t="s">
        <v>67</v>
      </c>
      <c r="E37" s="15" t="s">
        <v>129</v>
      </c>
      <c r="F37" s="72">
        <v>8700</v>
      </c>
      <c r="G37" s="73">
        <v>8700</v>
      </c>
      <c r="H37" s="73">
        <v>6047.06</v>
      </c>
      <c r="I37" s="73">
        <f t="shared" si="0"/>
        <v>69.50643678160921</v>
      </c>
    </row>
    <row r="38" spans="2:9" s="2" customFormat="1" ht="30" customHeight="1">
      <c r="B38" s="12">
        <v>4241</v>
      </c>
      <c r="C38" s="13" t="s">
        <v>118</v>
      </c>
      <c r="D38" s="14" t="s">
        <v>67</v>
      </c>
      <c r="E38" s="15" t="s">
        <v>129</v>
      </c>
      <c r="F38" s="72">
        <v>0</v>
      </c>
      <c r="G38" s="73">
        <v>0</v>
      </c>
      <c r="H38" s="73">
        <v>0</v>
      </c>
      <c r="I38" s="73">
        <v>0</v>
      </c>
    </row>
    <row r="39" spans="2:9" s="2" customFormat="1" ht="30" customHeight="1">
      <c r="B39" s="153" t="s">
        <v>131</v>
      </c>
      <c r="C39" s="153"/>
      <c r="D39" s="153"/>
      <c r="E39" s="82" t="s">
        <v>132</v>
      </c>
      <c r="F39" s="83">
        <f>F40</f>
        <v>600</v>
      </c>
      <c r="G39" s="83">
        <f>G40</f>
        <v>600</v>
      </c>
      <c r="H39" s="83">
        <v>0</v>
      </c>
      <c r="I39" s="84">
        <f t="shared" si="0"/>
        <v>0</v>
      </c>
    </row>
    <row r="40" spans="2:9" s="2" customFormat="1" ht="30" customHeight="1">
      <c r="B40" s="12">
        <v>32</v>
      </c>
      <c r="C40" s="13"/>
      <c r="D40" s="14" t="s">
        <v>48</v>
      </c>
      <c r="E40" s="15" t="s">
        <v>132</v>
      </c>
      <c r="F40" s="72">
        <v>600</v>
      </c>
      <c r="G40" s="72">
        <v>600</v>
      </c>
      <c r="H40" s="72">
        <v>0</v>
      </c>
      <c r="I40" s="73">
        <f t="shared" si="0"/>
        <v>0</v>
      </c>
    </row>
    <row r="41" spans="2:9" s="2" customFormat="1" ht="30" customHeight="1">
      <c r="B41" s="12">
        <v>3221</v>
      </c>
      <c r="C41" s="13" t="s">
        <v>118</v>
      </c>
      <c r="D41" s="14" t="s">
        <v>122</v>
      </c>
      <c r="E41" s="15" t="s">
        <v>132</v>
      </c>
      <c r="F41" s="72">
        <v>300</v>
      </c>
      <c r="G41" s="73">
        <v>300</v>
      </c>
      <c r="H41" s="73">
        <v>0</v>
      </c>
      <c r="I41" s="73">
        <f t="shared" si="0"/>
        <v>0</v>
      </c>
    </row>
    <row r="42" spans="2:9" s="2" customFormat="1" ht="30" customHeight="1">
      <c r="B42" s="12">
        <v>3237</v>
      </c>
      <c r="C42" s="13" t="s">
        <v>118</v>
      </c>
      <c r="D42" s="14" t="s">
        <v>133</v>
      </c>
      <c r="E42" s="15" t="s">
        <v>132</v>
      </c>
      <c r="F42" s="72">
        <v>100</v>
      </c>
      <c r="G42" s="73">
        <v>100</v>
      </c>
      <c r="H42" s="73">
        <v>0</v>
      </c>
      <c r="I42" s="73">
        <v>0</v>
      </c>
    </row>
    <row r="43" spans="2:9" s="2" customFormat="1" ht="30" customHeight="1">
      <c r="B43" s="12">
        <v>3293</v>
      </c>
      <c r="C43" s="13" t="s">
        <v>118</v>
      </c>
      <c r="D43" s="14" t="s">
        <v>57</v>
      </c>
      <c r="E43" s="15" t="s">
        <v>132</v>
      </c>
      <c r="F43" s="72">
        <v>200</v>
      </c>
      <c r="G43" s="73">
        <v>200</v>
      </c>
      <c r="H43" s="73">
        <v>0</v>
      </c>
      <c r="I43" s="73">
        <f t="shared" ref="I43:I56" si="3">H43/F43*100</f>
        <v>0</v>
      </c>
    </row>
    <row r="44" spans="2:9" s="2" customFormat="1" ht="30" customHeight="1">
      <c r="B44" s="154" t="s">
        <v>168</v>
      </c>
      <c r="C44" s="153"/>
      <c r="D44" s="153"/>
      <c r="E44" s="86" t="s">
        <v>169</v>
      </c>
      <c r="F44" s="83">
        <v>1300</v>
      </c>
      <c r="G44" s="83">
        <v>1300</v>
      </c>
      <c r="H44" s="83">
        <v>0</v>
      </c>
      <c r="I44" s="84">
        <f t="shared" si="3"/>
        <v>0</v>
      </c>
    </row>
    <row r="45" spans="2:9" s="2" customFormat="1" ht="30" customHeight="1">
      <c r="B45" s="12">
        <v>32</v>
      </c>
      <c r="C45" s="13"/>
      <c r="D45" s="14" t="s">
        <v>48</v>
      </c>
      <c r="E45" s="71" t="s">
        <v>169</v>
      </c>
      <c r="F45" s="72">
        <v>1300</v>
      </c>
      <c r="G45" s="72">
        <v>1300</v>
      </c>
      <c r="H45" s="72">
        <v>0</v>
      </c>
      <c r="I45" s="73">
        <f t="shared" si="3"/>
        <v>0</v>
      </c>
    </row>
    <row r="46" spans="2:9" s="2" customFormat="1" ht="30" customHeight="1">
      <c r="B46" s="12">
        <v>3221</v>
      </c>
      <c r="C46" s="79" t="s">
        <v>167</v>
      </c>
      <c r="D46" s="14" t="s">
        <v>51</v>
      </c>
      <c r="E46" s="71" t="s">
        <v>169</v>
      </c>
      <c r="F46" s="72">
        <v>400</v>
      </c>
      <c r="G46" s="73">
        <v>400</v>
      </c>
      <c r="H46" s="73">
        <v>0</v>
      </c>
      <c r="I46" s="73">
        <f t="shared" si="3"/>
        <v>0</v>
      </c>
    </row>
    <row r="47" spans="2:9" s="2" customFormat="1" ht="30" customHeight="1">
      <c r="B47" s="12">
        <v>3221</v>
      </c>
      <c r="C47" s="79" t="s">
        <v>130</v>
      </c>
      <c r="D47" s="80" t="s">
        <v>51</v>
      </c>
      <c r="E47" s="71" t="s">
        <v>169</v>
      </c>
      <c r="F47" s="72">
        <v>500</v>
      </c>
      <c r="G47" s="73">
        <v>500</v>
      </c>
      <c r="H47" s="73">
        <v>0</v>
      </c>
      <c r="I47" s="73">
        <f t="shared" si="3"/>
        <v>0</v>
      </c>
    </row>
    <row r="48" spans="2:9" s="2" customFormat="1" ht="30" customHeight="1">
      <c r="B48" s="12">
        <v>32936</v>
      </c>
      <c r="C48" s="13" t="s">
        <v>118</v>
      </c>
      <c r="D48" s="80" t="s">
        <v>57</v>
      </c>
      <c r="E48" s="71" t="s">
        <v>169</v>
      </c>
      <c r="F48" s="72">
        <v>400</v>
      </c>
      <c r="G48" s="73">
        <v>400</v>
      </c>
      <c r="H48" s="73">
        <v>0</v>
      </c>
      <c r="I48" s="73">
        <v>0</v>
      </c>
    </row>
    <row r="49" spans="2:9" s="2" customFormat="1" ht="30" customHeight="1">
      <c r="B49" s="12"/>
      <c r="C49" s="79"/>
      <c r="D49" s="14"/>
      <c r="E49" s="71"/>
      <c r="F49" s="72"/>
      <c r="G49" s="73"/>
      <c r="H49" s="73"/>
      <c r="I49" s="73"/>
    </row>
    <row r="50" spans="2:9" s="2" customFormat="1" ht="30" customHeight="1">
      <c r="B50" s="153" t="s">
        <v>141</v>
      </c>
      <c r="C50" s="153"/>
      <c r="D50" s="153"/>
      <c r="E50" s="86" t="s">
        <v>170</v>
      </c>
      <c r="F50" s="83">
        <v>200</v>
      </c>
      <c r="G50" s="85">
        <v>200</v>
      </c>
      <c r="H50" s="85">
        <v>0</v>
      </c>
      <c r="I50" s="84">
        <f t="shared" si="3"/>
        <v>0</v>
      </c>
    </row>
    <row r="51" spans="2:9" s="2" customFormat="1" ht="30" customHeight="1">
      <c r="B51" s="12">
        <v>32</v>
      </c>
      <c r="C51" s="13"/>
      <c r="D51" s="14" t="s">
        <v>48</v>
      </c>
      <c r="E51" s="15" t="s">
        <v>134</v>
      </c>
      <c r="F51" s="72">
        <v>200</v>
      </c>
      <c r="G51" s="72">
        <v>200</v>
      </c>
      <c r="H51" s="72">
        <v>0</v>
      </c>
      <c r="I51" s="73">
        <f t="shared" si="3"/>
        <v>0</v>
      </c>
    </row>
    <row r="52" spans="2:9" s="2" customFormat="1" ht="30" customHeight="1">
      <c r="B52" s="12">
        <v>3221</v>
      </c>
      <c r="C52" s="13" t="s">
        <v>118</v>
      </c>
      <c r="D52" s="14" t="s">
        <v>51</v>
      </c>
      <c r="E52" s="15" t="s">
        <v>134</v>
      </c>
      <c r="F52" s="72">
        <v>100</v>
      </c>
      <c r="G52" s="73">
        <v>100</v>
      </c>
      <c r="H52" s="73">
        <v>0</v>
      </c>
      <c r="I52" s="73">
        <f t="shared" si="3"/>
        <v>0</v>
      </c>
    </row>
    <row r="53" spans="2:9" s="2" customFormat="1" ht="30" customHeight="1">
      <c r="B53" s="12">
        <v>3293</v>
      </c>
      <c r="C53" s="13" t="s">
        <v>118</v>
      </c>
      <c r="D53" s="14" t="s">
        <v>57</v>
      </c>
      <c r="E53" s="15" t="s">
        <v>134</v>
      </c>
      <c r="F53" s="72">
        <v>100</v>
      </c>
      <c r="G53" s="73">
        <v>100</v>
      </c>
      <c r="H53" s="73">
        <v>0</v>
      </c>
      <c r="I53" s="73">
        <f t="shared" si="3"/>
        <v>0</v>
      </c>
    </row>
    <row r="54" spans="2:9" s="2" customFormat="1" ht="30" customHeight="1">
      <c r="B54" s="154" t="s">
        <v>143</v>
      </c>
      <c r="C54" s="153"/>
      <c r="D54" s="153"/>
      <c r="E54" s="86" t="s">
        <v>139</v>
      </c>
      <c r="F54" s="83">
        <v>600</v>
      </c>
      <c r="G54" s="85">
        <v>600</v>
      </c>
      <c r="H54" s="85">
        <f>H55</f>
        <v>0</v>
      </c>
      <c r="I54" s="84">
        <f t="shared" si="3"/>
        <v>0</v>
      </c>
    </row>
    <row r="55" spans="2:9">
      <c r="B55" s="12">
        <v>32</v>
      </c>
      <c r="C55" s="13"/>
      <c r="D55" s="14" t="s">
        <v>48</v>
      </c>
      <c r="E55" s="71" t="s">
        <v>139</v>
      </c>
      <c r="F55" s="72">
        <v>600</v>
      </c>
      <c r="G55" s="72">
        <v>600</v>
      </c>
      <c r="H55" s="72">
        <f t="shared" ref="H55" si="4">SUM(H56:H58)</f>
        <v>0</v>
      </c>
      <c r="I55" s="73">
        <f t="shared" si="3"/>
        <v>0</v>
      </c>
    </row>
    <row r="56" spans="2:9" ht="25.5">
      <c r="B56" s="12">
        <v>3221</v>
      </c>
      <c r="C56" s="13" t="s">
        <v>118</v>
      </c>
      <c r="D56" s="14" t="s">
        <v>51</v>
      </c>
      <c r="E56" s="71" t="s">
        <v>139</v>
      </c>
      <c r="F56" s="72">
        <v>400</v>
      </c>
      <c r="G56" s="73">
        <v>400</v>
      </c>
      <c r="H56" s="73">
        <v>0</v>
      </c>
      <c r="I56" s="73">
        <f t="shared" si="3"/>
        <v>0</v>
      </c>
    </row>
    <row r="57" spans="2:9" ht="23.25" customHeight="1">
      <c r="B57" s="12">
        <v>3293</v>
      </c>
      <c r="C57" s="13" t="s">
        <v>118</v>
      </c>
      <c r="D57" s="80" t="s">
        <v>57</v>
      </c>
      <c r="E57" s="71" t="s">
        <v>139</v>
      </c>
      <c r="F57" s="72">
        <v>200</v>
      </c>
      <c r="G57" s="73">
        <v>200</v>
      </c>
      <c r="H57" s="73">
        <v>0</v>
      </c>
      <c r="I57" s="73">
        <v>0</v>
      </c>
    </row>
    <row r="58" spans="2:9" ht="23.25" customHeight="1">
      <c r="B58" s="12"/>
      <c r="C58" s="13"/>
      <c r="D58" s="14"/>
      <c r="E58" s="71"/>
      <c r="F58" s="72"/>
      <c r="G58" s="73"/>
      <c r="H58" s="73"/>
      <c r="I58" s="73"/>
    </row>
    <row r="59" spans="2:9" ht="23.25" customHeight="1">
      <c r="B59" s="153" t="s">
        <v>142</v>
      </c>
      <c r="C59" s="153"/>
      <c r="D59" s="153"/>
      <c r="E59" s="86" t="s">
        <v>171</v>
      </c>
      <c r="F59" s="83">
        <v>4800</v>
      </c>
      <c r="G59" s="85">
        <v>4800</v>
      </c>
      <c r="H59" s="85">
        <v>0</v>
      </c>
      <c r="I59" s="84">
        <v>0</v>
      </c>
    </row>
    <row r="60" spans="2:9" ht="23.25" customHeight="1">
      <c r="B60" s="12">
        <v>42</v>
      </c>
      <c r="C60" s="13"/>
      <c r="D60" s="14" t="s">
        <v>63</v>
      </c>
      <c r="E60" s="71" t="s">
        <v>171</v>
      </c>
      <c r="F60" s="72">
        <v>4800</v>
      </c>
      <c r="G60" s="73">
        <v>4800</v>
      </c>
      <c r="H60" s="73">
        <v>0</v>
      </c>
      <c r="I60" s="73">
        <v>0</v>
      </c>
    </row>
    <row r="61" spans="2:9" ht="23.25" customHeight="1">
      <c r="B61" s="12">
        <v>4221</v>
      </c>
      <c r="C61" s="13" t="s">
        <v>135</v>
      </c>
      <c r="D61" s="80" t="s">
        <v>171</v>
      </c>
      <c r="E61" s="71" t="s">
        <v>171</v>
      </c>
      <c r="F61" s="72">
        <v>4500</v>
      </c>
      <c r="G61" s="73">
        <v>4500</v>
      </c>
      <c r="H61" s="73">
        <v>0</v>
      </c>
      <c r="I61" s="73">
        <v>0</v>
      </c>
    </row>
    <row r="62" spans="2:9">
      <c r="B62" s="12">
        <v>4221</v>
      </c>
      <c r="C62" s="79" t="s">
        <v>167</v>
      </c>
      <c r="D62" s="80" t="s">
        <v>171</v>
      </c>
      <c r="E62" s="71" t="s">
        <v>171</v>
      </c>
      <c r="F62" s="72">
        <v>300</v>
      </c>
      <c r="G62" s="73">
        <v>300</v>
      </c>
      <c r="H62" s="73">
        <v>0</v>
      </c>
      <c r="I62" s="73">
        <v>0</v>
      </c>
    </row>
  </sheetData>
  <mergeCells count="20">
    <mergeCell ref="B39:D39"/>
    <mergeCell ref="B44:D44"/>
    <mergeCell ref="B50:D50"/>
    <mergeCell ref="B54:D54"/>
    <mergeCell ref="B59:D59"/>
    <mergeCell ref="B14:D14"/>
    <mergeCell ref="B16:D16"/>
    <mergeCell ref="B20:D20"/>
    <mergeCell ref="B32:D32"/>
    <mergeCell ref="B35:D35"/>
    <mergeCell ref="B9:D9"/>
    <mergeCell ref="B10:D10"/>
    <mergeCell ref="B11:D11"/>
    <mergeCell ref="B12:D12"/>
    <mergeCell ref="B13:D13"/>
    <mergeCell ref="B2:I2"/>
    <mergeCell ref="B4:I4"/>
    <mergeCell ref="B6:E6"/>
    <mergeCell ref="B7:E7"/>
    <mergeCell ref="B8:D8"/>
  </mergeCells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lastPrinted>2025-08-28T16:02:48Z</cp:lastPrinted>
  <dcterms:created xsi:type="dcterms:W3CDTF">2022-08-12T12:51:00Z</dcterms:created>
  <dcterms:modified xsi:type="dcterms:W3CDTF">2025-09-18T07:30:36Z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  <property fmtid="{D5CDD505-2E9C-101B-9397-08002B2CF9AE}" pid="3" name="ICV">
    <vt:lpwstr>72CB2291B71441BAAB793A0388F7460D_12</vt:lpwstr>
  </property>
  <property fmtid="{D5CDD505-2E9C-101B-9397-08002B2CF9AE}" pid="4" name="KSOProductBuildVer">
    <vt:lpwstr>1033-12.2.0.13201</vt:lpwstr>
  </property>
</Properties>
</file>